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6885" tabRatio="908" activeTab="1"/>
  </bookViews>
  <sheets>
    <sheet name="информация по групам" sheetId="14" r:id="rId1"/>
    <sheet name="КБ педагоги" sheetId="15" r:id="rId2"/>
    <sheet name="КБ передача полномочий" sheetId="16" r:id="rId3"/>
    <sheet name="МБ " sheetId="17" r:id="rId4"/>
    <sheet name="справка" sheetId="7" state="hidden" r:id="rId5"/>
  </sheets>
  <externalReferences>
    <externalReference r:id="rId6"/>
  </externalReferences>
  <definedNames>
    <definedName name="_xlnm._FilterDatabase" localSheetId="1" hidden="1">'КБ педагоги'!$B$7:$D$49</definedName>
    <definedName name="_xlnm._FilterDatabase" localSheetId="2" hidden="1">'КБ передача полномочий'!$B$7:$D$32</definedName>
    <definedName name="_xlnm._FilterDatabase" localSheetId="3" hidden="1">'МБ '!$B$7:$D$34</definedName>
    <definedName name="Z_06B385B6_9D45_4380_82B2_20AA483025ED_.wvu.Cols" localSheetId="1" hidden="1">'КБ педагоги'!#REF!,'КБ педагоги'!#REF!</definedName>
    <definedName name="Z_06B385B6_9D45_4380_82B2_20AA483025ED_.wvu.Cols" localSheetId="2" hidden="1">'КБ передача полномочий'!#REF!,'КБ передача полномочий'!#REF!</definedName>
    <definedName name="Z_06B385B6_9D45_4380_82B2_20AA483025ED_.wvu.Cols" localSheetId="3" hidden="1">'МБ '!#REF!,'МБ '!#REF!</definedName>
    <definedName name="Z_06B385B6_9D45_4380_82B2_20AA483025ED_.wvu.PrintArea" localSheetId="1" hidden="1">'КБ педагоги'!$A$1:$M$48</definedName>
    <definedName name="Z_06B385B6_9D45_4380_82B2_20AA483025ED_.wvu.PrintArea" localSheetId="2" hidden="1">'КБ передача полномочий'!$A$1:$M$31</definedName>
    <definedName name="Z_06B385B6_9D45_4380_82B2_20AA483025ED_.wvu.PrintArea" localSheetId="3" hidden="1">'МБ '!$A$1:$M$33</definedName>
    <definedName name="Z_06B385B6_9D45_4380_82B2_20AA483025ED_.wvu.PrintTitles" localSheetId="1" hidden="1">'КБ педагоги'!$7:$9</definedName>
    <definedName name="Z_06B385B6_9D45_4380_82B2_20AA483025ED_.wvu.PrintTitles" localSheetId="2" hidden="1">'КБ передача полномочий'!$7:$9</definedName>
    <definedName name="Z_06B385B6_9D45_4380_82B2_20AA483025ED_.wvu.PrintTitles" localSheetId="3" hidden="1">'МБ '!$7:$9</definedName>
    <definedName name="Z_47FE6494_5AF8_4BB7_B085_1A0F35933F92_.wvu.Cols" localSheetId="1" hidden="1">'КБ педагоги'!#REF!,'КБ педагоги'!#REF!</definedName>
    <definedName name="Z_47FE6494_5AF8_4BB7_B085_1A0F35933F92_.wvu.Cols" localSheetId="2" hidden="1">'КБ передача полномочий'!#REF!,'КБ передача полномочий'!#REF!</definedName>
    <definedName name="Z_47FE6494_5AF8_4BB7_B085_1A0F35933F92_.wvu.Cols" localSheetId="3" hidden="1">'МБ '!#REF!,'МБ '!#REF!</definedName>
    <definedName name="Z_47FE6494_5AF8_4BB7_B085_1A0F35933F92_.wvu.PrintTitles" localSheetId="1" hidden="1">'КБ педагоги'!$7:$9</definedName>
    <definedName name="Z_47FE6494_5AF8_4BB7_B085_1A0F35933F92_.wvu.PrintTitles" localSheetId="2" hidden="1">'КБ передача полномочий'!$7:$9</definedName>
    <definedName name="Z_47FE6494_5AF8_4BB7_B085_1A0F35933F92_.wvu.PrintTitles" localSheetId="3" hidden="1">'МБ '!$7:$9</definedName>
    <definedName name="категория">справка!$E$1:$E$4</definedName>
    <definedName name="корр">справка!$E$7:$E$8</definedName>
    <definedName name="меды">справка!$A$15:$A$17</definedName>
    <definedName name="мл.восп">справка!$A$19</definedName>
    <definedName name="_xlnm.Print_Area" localSheetId="0">'информация по групам'!$A$1:$T$21</definedName>
    <definedName name="образ">справка!$D$1:$D$2</definedName>
    <definedName name="педы">справка!$A$7:$A$13</definedName>
    <definedName name="прочие">справка!$A$21:$A$33</definedName>
    <definedName name="Рук.">справка!$A$1:$A$5</definedName>
  </definedNames>
  <calcPr calcId="125725"/>
</workbook>
</file>

<file path=xl/calcChain.xml><?xml version="1.0" encoding="utf-8"?>
<calcChain xmlns="http://schemas.openxmlformats.org/spreadsheetml/2006/main">
  <c r="E29" i="15"/>
  <c r="E11" i="17" l="1"/>
  <c r="E30" l="1"/>
  <c r="E24" i="16" l="1"/>
  <c r="E26" l="1"/>
  <c r="E41" i="15" l="1"/>
  <c r="D49"/>
  <c r="E47"/>
  <c r="E43"/>
  <c r="E44"/>
  <c r="E28"/>
  <c r="E40"/>
  <c r="E46"/>
  <c r="E45"/>
  <c r="E42"/>
  <c r="E27"/>
  <c r="E26"/>
  <c r="E25"/>
  <c r="E24"/>
  <c r="E23"/>
  <c r="E22"/>
  <c r="E21"/>
  <c r="E19"/>
  <c r="E20"/>
  <c r="E18"/>
  <c r="E17"/>
  <c r="E16"/>
  <c r="E15"/>
  <c r="E14"/>
  <c r="D34" i="17" l="1"/>
  <c r="E33"/>
  <c r="A33"/>
  <c r="E32"/>
  <c r="E31"/>
  <c r="E29"/>
  <c r="E28"/>
  <c r="E27"/>
  <c r="E26"/>
  <c r="E25"/>
  <c r="D32" i="16"/>
  <c r="E31"/>
  <c r="A31"/>
  <c r="E30"/>
  <c r="E29"/>
  <c r="A29"/>
  <c r="E25"/>
  <c r="E23"/>
  <c r="E22"/>
  <c r="A11"/>
  <c r="A12" s="1"/>
  <c r="A13" s="1"/>
  <c r="A14" s="1"/>
  <c r="E31" i="15"/>
  <c r="E32"/>
  <c r="E33"/>
  <c r="E34"/>
  <c r="E35"/>
  <c r="E36"/>
  <c r="E37"/>
  <c r="E38"/>
  <c r="E39"/>
  <c r="E48"/>
  <c r="E30"/>
  <c r="E13"/>
  <c r="E12"/>
  <c r="E11"/>
  <c r="E10"/>
  <c r="N7" i="14"/>
  <c r="I7" s="1"/>
  <c r="E7"/>
  <c r="N6"/>
  <c r="I6" s="1"/>
  <c r="E6"/>
  <c r="D7" l="1"/>
  <c r="D6"/>
</calcChain>
</file>

<file path=xl/sharedStrings.xml><?xml version="1.0" encoding="utf-8"?>
<sst xmlns="http://schemas.openxmlformats.org/spreadsheetml/2006/main" count="739" uniqueCount="419">
  <si>
    <t>ЗПР</t>
  </si>
  <si>
    <t>№ п/п</t>
  </si>
  <si>
    <t>Количество штатных единиц</t>
  </si>
  <si>
    <t>Данные об образовании</t>
  </si>
  <si>
    <t>Наименование учебного заведения</t>
  </si>
  <si>
    <t>Реквизиты документа об образовании</t>
  </si>
  <si>
    <t>Специальность по документу об образовании</t>
  </si>
  <si>
    <t>ИТОГО:</t>
  </si>
  <si>
    <t>Заведующий</t>
  </si>
  <si>
    <t>Районный коэффициент</t>
  </si>
  <si>
    <t>Грузчик</t>
  </si>
  <si>
    <t>Дворник</t>
  </si>
  <si>
    <t>Кастелянша</t>
  </si>
  <si>
    <t>Кладовщик</t>
  </si>
  <si>
    <t>Плотник</t>
  </si>
  <si>
    <t>Сторож</t>
  </si>
  <si>
    <t>выс.</t>
  </si>
  <si>
    <t>Ф.И.О.</t>
  </si>
  <si>
    <t>Зам. зав. по УВМР</t>
  </si>
  <si>
    <t>Зам. зав. по АХР</t>
  </si>
  <si>
    <t>Завхоз</t>
  </si>
  <si>
    <t>Шеф-повар</t>
  </si>
  <si>
    <t>Старший воспитатель</t>
  </si>
  <si>
    <t>Мед. сестра диетическая</t>
  </si>
  <si>
    <t xml:space="preserve">Мед. сестра        </t>
  </si>
  <si>
    <t xml:space="preserve">Старшая мед. сестра   </t>
  </si>
  <si>
    <t>Младший воспитатель</t>
  </si>
  <si>
    <t>Делопроизводитель</t>
  </si>
  <si>
    <t>Повар 6 р</t>
  </si>
  <si>
    <t>Повар 4 р</t>
  </si>
  <si>
    <t>Рабочий по компл. обсл.</t>
  </si>
  <si>
    <t>Машинист по стирке</t>
  </si>
  <si>
    <t>Подсобн. рабочий</t>
  </si>
  <si>
    <t>Уборщик</t>
  </si>
  <si>
    <t>Должности педагогических работников</t>
  </si>
  <si>
    <t>ВПО</t>
  </si>
  <si>
    <t>СПО</t>
  </si>
  <si>
    <t>Инструктор по физ. культуре</t>
  </si>
  <si>
    <t>Муз. руководитель</t>
  </si>
  <si>
    <t>Воспитатель</t>
  </si>
  <si>
    <t>Педагог-психолог</t>
  </si>
  <si>
    <t>Учитель-логопед</t>
  </si>
  <si>
    <t>Учитель-дефектолог</t>
  </si>
  <si>
    <t xml:space="preserve">Общеотраслевые должности служащих второго уровня </t>
  </si>
  <si>
    <t xml:space="preserve">Средний медицинский и фармацевтический персонал </t>
  </si>
  <si>
    <t xml:space="preserve">Должности работников учебно-вспомогательного персонала второго уровня </t>
  </si>
  <si>
    <t>"-"</t>
  </si>
  <si>
    <t>Общеотраслевые должности служащих первого уровня</t>
  </si>
  <si>
    <t xml:space="preserve">Общеотраслевые профессии рабочих второго уровня </t>
  </si>
  <si>
    <t xml:space="preserve">Общеотраслевые профессии рабочих первого уровня </t>
  </si>
  <si>
    <t>н/ат</t>
  </si>
  <si>
    <t>Доплата молодым специалистам (%)</t>
  </si>
  <si>
    <t>"нет"</t>
  </si>
  <si>
    <t>Занимаемая должность 
(из выпадающего списка)</t>
  </si>
  <si>
    <t>Уровень образования
(из выпадающего списка)</t>
  </si>
  <si>
    <t>Список работников</t>
  </si>
  <si>
    <t>Исполнитель:</t>
  </si>
  <si>
    <t>Город</t>
  </si>
  <si>
    <t>Итого групп</t>
  </si>
  <si>
    <t>ясли</t>
  </si>
  <si>
    <t>сад</t>
  </si>
  <si>
    <t>Логопункт</t>
  </si>
  <si>
    <t>Бассейн</t>
  </si>
  <si>
    <t>всего</t>
  </si>
  <si>
    <t>обычная</t>
  </si>
  <si>
    <t>круглосут.</t>
  </si>
  <si>
    <t>оздоров.</t>
  </si>
  <si>
    <t>разновозр.</t>
  </si>
  <si>
    <t>в т.ч. кор. групп</t>
  </si>
  <si>
    <t>речерая</t>
  </si>
  <si>
    <t>логопед.</t>
  </si>
  <si>
    <t>глазная</t>
  </si>
  <si>
    <t>Наименование показателя</t>
  </si>
  <si>
    <t>Количество групп</t>
  </si>
  <si>
    <t>Нормативное количество детей</t>
  </si>
  <si>
    <t>-</t>
  </si>
  <si>
    <t>Опыт работы в занимаемой должности
(согласно записи в трудовой книжке)</t>
  </si>
  <si>
    <t>..лет…мес…дн.</t>
  </si>
  <si>
    <t>Ф.И.О
работника</t>
  </si>
  <si>
    <t>Северная надбавка
(по факту)</t>
  </si>
  <si>
    <t>педагогический персонал</t>
  </si>
  <si>
    <t>Квалификационная категория
(из выпадающего списка)</t>
  </si>
  <si>
    <t>административно-управленческий персонал, УВП</t>
  </si>
  <si>
    <t xml:space="preserve">ПКГ
</t>
  </si>
  <si>
    <t>К</t>
  </si>
  <si>
    <t>и.о. Заведующего МБДОУ "Детский сад №36 "Полянка"</t>
  </si>
  <si>
    <t>Серебренникова Г.С.</t>
  </si>
  <si>
    <t>Абдулова Мадина Батирхановна</t>
  </si>
  <si>
    <t xml:space="preserve"> Карачаево-Черкесский государственный педагогический университет</t>
  </si>
  <si>
    <t>диплом 100924 0194080 от 21.02.2014</t>
  </si>
  <si>
    <t>дошкольная педагогика и психология</t>
  </si>
  <si>
    <t>11 л. 1 мес. 11 д.</t>
  </si>
  <si>
    <t>диплом 100924 0194080 от 21.02.2015</t>
  </si>
  <si>
    <t>0 л. 4 мес. 0д.</t>
  </si>
  <si>
    <t>Акулич Анастасия Игоревна</t>
  </si>
  <si>
    <t>Хакасский государственный университет им.Н.Ф. Катанова</t>
  </si>
  <si>
    <t>диплом 101918 0263230 от 09.07.2015</t>
  </si>
  <si>
    <t>логопедия и специальная психология</t>
  </si>
  <si>
    <t>1 г. 8 мес. 0 д.</t>
  </si>
  <si>
    <t>диплом 101918 0263230 от 09.07.2016</t>
  </si>
  <si>
    <t>2 г. 8 мес. 0 д.</t>
  </si>
  <si>
    <t>Астафьева Вера Михайловна</t>
  </si>
  <si>
    <t>Зубово-Полянское педагогическое училище</t>
  </si>
  <si>
    <t>диплом РТ № 221968 от 28.06.1991</t>
  </si>
  <si>
    <t>воспитатель в дошкольных учреждениях</t>
  </si>
  <si>
    <t>22 г. 4 мес. 19 д.</t>
  </si>
  <si>
    <t>Аллабердина Анжела Рамилевна</t>
  </si>
  <si>
    <t>Башкирский государственный педагогический университет им.М.Акмуллы</t>
  </si>
  <si>
    <t>диплом КЕ №20658  от 20.02.2012</t>
  </si>
  <si>
    <t xml:space="preserve">музыкальное образование </t>
  </si>
  <si>
    <t>5 л. 5 мес. 10 д.</t>
  </si>
  <si>
    <t>Белых Мария Андреевна</t>
  </si>
  <si>
    <t>Норильский педагогический колледж</t>
  </si>
  <si>
    <t>диплом 112424 0593863 от 11.06.2015</t>
  </si>
  <si>
    <t>дошкольное образование</t>
  </si>
  <si>
    <t>1 г. 7 мес. 15 д.</t>
  </si>
  <si>
    <t>Ваган Ирина Евгеньевна</t>
  </si>
  <si>
    <t xml:space="preserve"> Новосибирский государственный педагогический институт</t>
  </si>
  <si>
    <t>диплом ИВ №547604 от 12.07.1983</t>
  </si>
  <si>
    <t>русский язык и литература</t>
  </si>
  <si>
    <t>34 г. 10 мес. 26 д.</t>
  </si>
  <si>
    <t>диплом ИВ №547604 от 12.07.1984</t>
  </si>
  <si>
    <t>Вдовина Тамара Владимировна</t>
  </si>
  <si>
    <t xml:space="preserve"> Шахтерское педагогическое училище Донецкой области</t>
  </si>
  <si>
    <t>диплом ДТ №684299 от 27.06.1985</t>
  </si>
  <si>
    <t>воспитатель дошкольных учреждений</t>
  </si>
  <si>
    <t>16 л.11 мес.20 д.</t>
  </si>
  <si>
    <t>Варава Наталья Николаевна</t>
  </si>
  <si>
    <t xml:space="preserve"> Стахановский педагогический колледж Луганского государственного педагогического университета им. Тараса Шевченко</t>
  </si>
  <si>
    <t>Диплом АН № 11775205 от 26.06.1999</t>
  </si>
  <si>
    <t>дошкольное воспитание</t>
  </si>
  <si>
    <t>4 г. 3 мес. 0 д.</t>
  </si>
  <si>
    <t>Водолеева Ольга Анатольевна</t>
  </si>
  <si>
    <t>Самарский государственный педагогический университет</t>
  </si>
  <si>
    <t>диплом БВС 0404709              от 22.05.1999</t>
  </si>
  <si>
    <t>логопедия</t>
  </si>
  <si>
    <t>7 л. 4 мес. 3 д.</t>
  </si>
  <si>
    <t>Васильченко Татьяна Владимировна</t>
  </si>
  <si>
    <t xml:space="preserve">Ленинградский педагогический колледж Краснодарского края. </t>
  </si>
  <si>
    <t>диплом  АК № 0417816. от  26.06.2002</t>
  </si>
  <si>
    <t>Преподавание в начальных классах</t>
  </si>
  <si>
    <t>8 л. 4 мес. 24 д.</t>
  </si>
  <si>
    <t>Ганиева Альбина Кайпкалиевна</t>
  </si>
  <si>
    <t>Магнитогорский государственный университет</t>
  </si>
  <si>
    <t>диплом ВСГ  №2273521 от 30.05.2009</t>
  </si>
  <si>
    <t>Педагогика и психология</t>
  </si>
  <si>
    <t>7 л. 7 мес. 24 д.</t>
  </si>
  <si>
    <t>диплом ВСГ  №2273521 от 30.05.2010</t>
  </si>
  <si>
    <t>8 л. 7 мес. 24 д.</t>
  </si>
  <si>
    <t>Гулеватая Любовь Александровна</t>
  </si>
  <si>
    <t>Красноярский государственный педагогический университет имени В.П. Астафьева</t>
  </si>
  <si>
    <t>диплом ВСБ № 0892639 от 19.06.2004</t>
  </si>
  <si>
    <t xml:space="preserve">педагогика и методика начального образования </t>
  </si>
  <si>
    <t>8 л.5 мес. 21 д.</t>
  </si>
  <si>
    <t>Дехер Ольга Ивановна</t>
  </si>
  <si>
    <t>Магнитогорское педагогическое училище имени 50-летия ВЛКСМ№2</t>
  </si>
  <si>
    <t xml:space="preserve">диплом ГТ № 815908 от 26.06.1981 </t>
  </si>
  <si>
    <t>музыкальное воспитание</t>
  </si>
  <si>
    <t>13 г. 11 мес. 9 д.</t>
  </si>
  <si>
    <t>Калинкевич Евгения Геннадьевна</t>
  </si>
  <si>
    <t>Игарское педагогическое училище народов Севера</t>
  </si>
  <si>
    <t>диплом МТ №409072 от 27.06.1989</t>
  </si>
  <si>
    <t>учитель начальных классов , воспитатель группы продленного дня</t>
  </si>
  <si>
    <t>15 л.3 мес. 0 д.</t>
  </si>
  <si>
    <t>Манафова Марта Нурмагомедовна</t>
  </si>
  <si>
    <t>Дагестанский государственный педагогический университет</t>
  </si>
  <si>
    <t>Диплом ВБА№0514153 от 23.11.2011</t>
  </si>
  <si>
    <t>филологическое образование</t>
  </si>
  <si>
    <t>4 г.0 мес. 8 дн.</t>
  </si>
  <si>
    <t>Мунасова Аделина Рифатовна</t>
  </si>
  <si>
    <t>"Башкирский государственный педагогический университет им М.Акмуллы"</t>
  </si>
  <si>
    <t>Диплом Р №  59766   15.06.2011</t>
  </si>
  <si>
    <t>педагогика начального образования</t>
  </si>
  <si>
    <t>5 л. 0 мес. 8 д.</t>
  </si>
  <si>
    <t>Мулькаманова Гузель Гумаровна</t>
  </si>
  <si>
    <t>Оренбургский государственный педагогический университет</t>
  </si>
  <si>
    <t>диплом БВС 0838130 от 26.12.1998</t>
  </si>
  <si>
    <t>филология</t>
  </si>
  <si>
    <t>14 л.1 мес. 26 д.</t>
  </si>
  <si>
    <t>диплом БВС 0838130 от 26.12.1999</t>
  </si>
  <si>
    <t>15 л.1 мес. 26 д.</t>
  </si>
  <si>
    <t>Мынко Александра Сергеевна</t>
  </si>
  <si>
    <t>Шуйский Государственный педагогический университет</t>
  </si>
  <si>
    <t>диплом КБ№ 01367 от 16.07.2004</t>
  </si>
  <si>
    <t>психология</t>
  </si>
  <si>
    <t>5 л. 4 мес. 18 д.</t>
  </si>
  <si>
    <t>Нуриева Римма Загар Кызы</t>
  </si>
  <si>
    <t xml:space="preserve"> Норильский педагогический колледж</t>
  </si>
  <si>
    <t>диплом АК №0585171 от 15.06.2005</t>
  </si>
  <si>
    <t>11 л. 10 мес. 0 д.</t>
  </si>
  <si>
    <t>Огурченок Татьяна Юрьевна</t>
  </si>
  <si>
    <t>Кузбасская государственная педагогическая академия</t>
  </si>
  <si>
    <t>Диплом ВСВ № 1181574 от 10.05.2006</t>
  </si>
  <si>
    <t>6 л. 5 мес. 9 д.</t>
  </si>
  <si>
    <t>Рыскулова Лилия Нурисламовна</t>
  </si>
  <si>
    <t>Оренбургский государственный педагогический унверситет</t>
  </si>
  <si>
    <t>диплом ВСГ 5484379</t>
  </si>
  <si>
    <t xml:space="preserve">Педагогика и психология                        </t>
  </si>
  <si>
    <t>3 г. 0 мес. 21 д.</t>
  </si>
  <si>
    <t>Поддубская Наталья Вениаминовна</t>
  </si>
  <si>
    <t xml:space="preserve">Омский институт новых технологий, </t>
  </si>
  <si>
    <t>ЖТ № 782602</t>
  </si>
  <si>
    <t>воспитатель дошкольного образования</t>
  </si>
  <si>
    <t>24 г. 3 мес. 21 д.</t>
  </si>
  <si>
    <t>Подкопаева Любовь Понтилимовна</t>
  </si>
  <si>
    <t xml:space="preserve"> Борисоглебское педагогическое училище</t>
  </si>
  <si>
    <t>диплом Э №830962 от 29.06.1976</t>
  </si>
  <si>
    <t>30 л. 4 мес. 19 д.</t>
  </si>
  <si>
    <t>Ронжина Светлана Анатольевна</t>
  </si>
  <si>
    <t xml:space="preserve"> Магнитогорское педагогическое училище №2</t>
  </si>
  <si>
    <t>диплом НТ №584811 от 04.01.1991</t>
  </si>
  <si>
    <t>воспитание в дошкольных учреждениях</t>
  </si>
  <si>
    <t>14 л.7 мес. 4 д.</t>
  </si>
  <si>
    <t>Черникова Наталья Владимировна</t>
  </si>
  <si>
    <t xml:space="preserve"> Красноярский государственный педагогический университет им. Астафьева</t>
  </si>
  <si>
    <t>Диплом РА № 50637 от 18.06.2013</t>
  </si>
  <si>
    <t>педагогика, управление дошкольным образованием</t>
  </si>
  <si>
    <t>6 л. 3 мес. 14 д.</t>
  </si>
  <si>
    <t>Шаронова Надежда Михайловна</t>
  </si>
  <si>
    <t>Хмельницкое педагогическое училище</t>
  </si>
  <si>
    <t>диплом Ч 538014 от 23.06.1974</t>
  </si>
  <si>
    <t>41г. 10 мес. 0 дн.</t>
  </si>
  <si>
    <t>Ботезату Светлана Ивановна</t>
  </si>
  <si>
    <t>ленинградский государственный областной университет имени А.С.Пушкина</t>
  </si>
  <si>
    <t>диплом ДВС 1170005 от 16.10.2001</t>
  </si>
  <si>
    <t>олигофренопедагогика</t>
  </si>
  <si>
    <t>8 л. 7 мес. 26 д.</t>
  </si>
  <si>
    <t>Ракитянская Ксения Александровна</t>
  </si>
  <si>
    <t>педагогика с профессионально-образовательным профилем «Технология подготовки специалиста дошкольного образования»</t>
  </si>
  <si>
    <t>2 г. 9 мес. 0 д.</t>
  </si>
  <si>
    <t>Коробко Ксения Владимировна</t>
  </si>
  <si>
    <t>0 л. 5 мес. 7 д.</t>
  </si>
  <si>
    <t>Фролова Елена Александровна</t>
  </si>
  <si>
    <t>0 л. 11 мес. 21 д.</t>
  </si>
  <si>
    <t>Тельнова Марина Александровна</t>
  </si>
  <si>
    <t>преподаватель дошкольной педагогики и психологии</t>
  </si>
  <si>
    <t xml:space="preserve">117804  0000957  11.03.2016
</t>
  </si>
  <si>
    <t>1 г. 2 мес. 0 д.</t>
  </si>
  <si>
    <t>вакансия</t>
  </si>
  <si>
    <t>0 г. 8 мес. 0 д.</t>
  </si>
  <si>
    <t>0 л. 2 мес. 0 д.</t>
  </si>
  <si>
    <t>Муниципального бюджетного дошкольного образовательного учреждения  "Детский сад № 36 "Полянка"</t>
  </si>
  <si>
    <t>Ульзутуева Валентина Борисовна</t>
  </si>
  <si>
    <t xml:space="preserve"> Иркутский педагогический институт иностранных языков им. Хо Ши Мина</t>
  </si>
  <si>
    <t>диплом МВ №344096 от 19.07.1986</t>
  </si>
  <si>
    <t>английский язык</t>
  </si>
  <si>
    <t>10 л. 4 мес. 19 д.</t>
  </si>
  <si>
    <t>Серебренникова Галина Сергеевна</t>
  </si>
  <si>
    <t xml:space="preserve"> Магнитогорский государственный университет</t>
  </si>
  <si>
    <t>диплом ВСБ№0699509 от 30.06.2004</t>
  </si>
  <si>
    <t>педагогика и методика начального образования</t>
  </si>
  <si>
    <t>2 г. 2 мес. 21 д.</t>
  </si>
  <si>
    <t>Павлинова Елена Николаевна</t>
  </si>
  <si>
    <t>Калининградский механико-технологический техникум</t>
  </si>
  <si>
    <t>Диплом  № 0695072 от 26.03.1986</t>
  </si>
  <si>
    <t>технолог швейного производства</t>
  </si>
  <si>
    <t>22 г. 11 мес. 16 д.</t>
  </si>
  <si>
    <t>101918 0261670 09.07.2014</t>
  </si>
  <si>
    <t>101918 0261670 09.07.2015</t>
  </si>
  <si>
    <t xml:space="preserve">учитель начальных классов </t>
  </si>
  <si>
    <t>Боровая   Елена  Николаевна</t>
  </si>
  <si>
    <t>Томский государственный педагогический университет</t>
  </si>
  <si>
    <t>диплом ВСГ 5986940 от 21.06.2011</t>
  </si>
  <si>
    <t>5 л. 6 мес. 12 д.</t>
  </si>
  <si>
    <t>менеджмент организации</t>
  </si>
  <si>
    <t>Богомолова Татьяна Александровна</t>
  </si>
  <si>
    <t>среднее профессиональное Межшкольный учебно-производственный комбинат</t>
  </si>
  <si>
    <t>свидетельство №208 от 01.09.1988</t>
  </si>
  <si>
    <t>повар 2 разряда</t>
  </si>
  <si>
    <t>7 л. 6 мес. 19 д.</t>
  </si>
  <si>
    <t>Грищенко Ирина Александровна</t>
  </si>
  <si>
    <t>среднее профессиональное Ивановский хлопчатобумажный техникум</t>
  </si>
  <si>
    <t>диплом У №354299 от 25.06.1970</t>
  </si>
  <si>
    <t>планирование на предприятиях текстильной промышленности</t>
  </si>
  <si>
    <t>30 л. 3 мес. 1 д.</t>
  </si>
  <si>
    <t>Заболотняя Мария Дмитриевна</t>
  </si>
  <si>
    <t>среднее полное ТМОУ "Дисконская средняя общеобразовательная школа"</t>
  </si>
  <si>
    <t>31 г. 2 мес. 7д.</t>
  </si>
  <si>
    <t>Камалетдинова Кристина Ивановна</t>
  </si>
  <si>
    <t>Сибирский институт бизнеса и информационных технологий</t>
  </si>
  <si>
    <t>135524 0830631 от 01.07.2015</t>
  </si>
  <si>
    <t>менеджер</t>
  </si>
  <si>
    <t>5 л. 6 мес. 25 д.</t>
  </si>
  <si>
    <t>Кижаткина Татьяна Викторовна</t>
  </si>
  <si>
    <t>среднее полное Средняя школа п.Мстера Владимирской обл.</t>
  </si>
  <si>
    <t>атестат о среднем образовании Ш №406006 от 27.06.1980</t>
  </si>
  <si>
    <t>27 л. 9 мес. 21 д.</t>
  </si>
  <si>
    <t>Лубчук Галина Ивановна</t>
  </si>
  <si>
    <t>среднее профессиональное городское профессианально-техническое училище №3</t>
  </si>
  <si>
    <t>аттестат №4809 от 15.07.1981</t>
  </si>
  <si>
    <t>портной пошива верхней женской одежды 4 разряда</t>
  </si>
  <si>
    <t>26 л. 6 мес. 28 д.</t>
  </si>
  <si>
    <t xml:space="preserve">Парежева Зоя Александровна </t>
  </si>
  <si>
    <t>среднее профессианальное Ковылинский строительный техникум</t>
  </si>
  <si>
    <t>диплом Э №921810 от 02.03.1977</t>
  </si>
  <si>
    <t>промышленное и гражданское</t>
  </si>
  <si>
    <t>23 г. 9 мес. 9 д.</t>
  </si>
  <si>
    <t>Тарасенко Оксана Ивановна</t>
  </si>
  <si>
    <t>среднее профессианальное Технический колледж г. Кайеркан</t>
  </si>
  <si>
    <t>аттестат №2 от 11.06.2002</t>
  </si>
  <si>
    <t>повар 4 разряда</t>
  </si>
  <si>
    <t>9 л. 7 мес. 7 д.</t>
  </si>
  <si>
    <t xml:space="preserve">Халилова Нина Дмитриевна </t>
  </si>
  <si>
    <t>среднее профессиональное городское профессианально-техническое училище №98</t>
  </si>
  <si>
    <t>аттестат №2932 от 18.07.1975</t>
  </si>
  <si>
    <t>повар</t>
  </si>
  <si>
    <t>33 г. 4 мес. 23 д.</t>
  </si>
  <si>
    <t>Тернавская Оксана Анатольевна</t>
  </si>
  <si>
    <t>ПТУ-48 с.Калиновка</t>
  </si>
  <si>
    <t>диплом № 140114   05.07.1987г</t>
  </si>
  <si>
    <t>лаборант химико-бактериального анализа</t>
  </si>
  <si>
    <t>0 л. 10 мес. 11 д.</t>
  </si>
  <si>
    <t>Харина Виктория Александровна</t>
  </si>
  <si>
    <t>0 л. 5 мес. 24 д.</t>
  </si>
  <si>
    <t>Каштанова Нина Павловна</t>
  </si>
  <si>
    <t>Красноярский монтажный техникум</t>
  </si>
  <si>
    <t>диплом №741856 от 24.02.1994</t>
  </si>
  <si>
    <t>техник - строитель</t>
  </si>
  <si>
    <t>10 л. 9 мес. 28 д.</t>
  </si>
  <si>
    <t>Вершняк Елена Васильевна</t>
  </si>
  <si>
    <t>Левочко Ольга Николаевна</t>
  </si>
  <si>
    <t>УПУКК "Павловский"</t>
  </si>
  <si>
    <t>24 от 29.03.2004</t>
  </si>
  <si>
    <t>1 г. 3 мес. 0 д.</t>
  </si>
  <si>
    <t xml:space="preserve">СОШ </t>
  </si>
  <si>
    <t>аттестат № 259  26.06.1987г</t>
  </si>
  <si>
    <t>5 л. 4 мес. 3 д.</t>
  </si>
  <si>
    <t>Грекова Александра Михайловна</t>
  </si>
  <si>
    <t>Профессиональное училище №25 г.Челябинска</t>
  </si>
  <si>
    <t>диплом №196853 25.06.1996г</t>
  </si>
  <si>
    <t>5 л. 0 мес. 7 д.</t>
  </si>
  <si>
    <t>Клюева Наталья Юрьевна</t>
  </si>
  <si>
    <t>Красноярский  технологический техникум Росбытсоюза</t>
  </si>
  <si>
    <t>диплом №528014   28.03.1992г</t>
  </si>
  <si>
    <t>6 л. 9 мес. 24 д.</t>
  </si>
  <si>
    <t>Кокорина Вера Александровна</t>
  </si>
  <si>
    <t>аттестат № 209441  27.06.198г</t>
  </si>
  <si>
    <t>28 л. 3 мес. 22 д.</t>
  </si>
  <si>
    <t>Мубаширова Ралида Кавиевна</t>
  </si>
  <si>
    <t>аттестат № 062561  27.06.1977г</t>
  </si>
  <si>
    <t>17 л. 5 мес. 0 д.</t>
  </si>
  <si>
    <t>Пашко Валентина Здиславовна</t>
  </si>
  <si>
    <t>аттестат № 237343  26.07.1981г</t>
  </si>
  <si>
    <t>17 л. 3 мес. 0 д.</t>
  </si>
  <si>
    <t>24 СПА 0023294 от 11.06.2013</t>
  </si>
  <si>
    <t>Семенченко Ольга Петровна</t>
  </si>
  <si>
    <t xml:space="preserve">Комсомольский индустриальный техникум </t>
  </si>
  <si>
    <t>диплом ДТ №771579</t>
  </si>
  <si>
    <t>бухгалтер</t>
  </si>
  <si>
    <t>3 г. 9 мес. 0 д.</t>
  </si>
  <si>
    <t xml:space="preserve"> Рекус  Татьяна Анатольевна</t>
  </si>
  <si>
    <t>Брянковский технолого- экономический техникум</t>
  </si>
  <si>
    <t>диплом НТ № 932383   03.05.1992г</t>
  </si>
  <si>
    <t>3 г. 7 мес. 28 д.</t>
  </si>
  <si>
    <t>4 г. 7 мес. 28 д.</t>
  </si>
  <si>
    <t>Рзаева Махлуга Газанфаровна</t>
  </si>
  <si>
    <t>аттестат № 237  30.06.1989г</t>
  </si>
  <si>
    <t>10 л. 6 мес. 3 д.</t>
  </si>
  <si>
    <t>Соболь Татьяна Владимировна</t>
  </si>
  <si>
    <t>ПТУ №49 г.Счастье</t>
  </si>
  <si>
    <t>диплом №690794   06.03.1991г</t>
  </si>
  <si>
    <t>оператор ПК</t>
  </si>
  <si>
    <t>6 л. 5 мес. 28 д.</t>
  </si>
  <si>
    <t>Щанкина Нина Андреевна</t>
  </si>
  <si>
    <t>аттестат №4244  23.07.1977г</t>
  </si>
  <si>
    <t>12 л. 3 мес. 20 д.</t>
  </si>
  <si>
    <t>Котомцев Сергей Юрьевич</t>
  </si>
  <si>
    <t>ОЖКХ г.Кайеркана</t>
  </si>
  <si>
    <t>свидетельство №15 от 18.07.1994</t>
  </si>
  <si>
    <t>плотник</t>
  </si>
  <si>
    <t>6 л. 5 мес. 0 д.</t>
  </si>
  <si>
    <t>свидетельство №15 от 18.07.1995</t>
  </si>
  <si>
    <t>Захарова Екатерина Михайловна</t>
  </si>
  <si>
    <t>профессиональный лицей №28 г.Братска Иркутской области</t>
  </si>
  <si>
    <t>диплом Д №535256 от 30.06.2005</t>
  </si>
  <si>
    <t>техник-технолог</t>
  </si>
  <si>
    <t>5 л. 1 мес. 0 д.</t>
  </si>
  <si>
    <t>Валькова Людмила Владимировна</t>
  </si>
  <si>
    <t>Профессионально-техническое училище №6 п.Шушенское</t>
  </si>
  <si>
    <t>аттестат №223 от 21.07.1976</t>
  </si>
  <si>
    <t>40 л. 9 мес. 11 д.</t>
  </si>
  <si>
    <t>Казаева Абидат Магомедовна</t>
  </si>
  <si>
    <t>Помощник воспитателя</t>
  </si>
  <si>
    <t>0 л. 7 мес. 4 д.</t>
  </si>
  <si>
    <t>Бохан Александра Александровна</t>
  </si>
  <si>
    <t>0 л. 5 мес. 3 д.</t>
  </si>
  <si>
    <t>Ткачик Светлана Ивановна</t>
  </si>
  <si>
    <t>Ивано-франковский коммерческий колледж</t>
  </si>
  <si>
    <t>диплом ЗН №023804 от 01.03.1994 г.</t>
  </si>
  <si>
    <t>организация коопер.торговли и товароведение товаров народного потребления</t>
  </si>
  <si>
    <t>0л.0 мес. 21 д.</t>
  </si>
  <si>
    <t>Верле Ирина Владимировна</t>
  </si>
  <si>
    <t>28 л. 6 мес. 25 д.</t>
  </si>
  <si>
    <t>швея</t>
  </si>
  <si>
    <t>Белова Галина Кирилловна</t>
  </si>
  <si>
    <t>Медногорское медицинское училище</t>
  </si>
  <si>
    <t>диплом 56 БЛ 0004803 от 01.07.2008</t>
  </si>
  <si>
    <t>сестринское дело</t>
  </si>
  <si>
    <t>5 г. 7 мес. 0 дн.</t>
  </si>
  <si>
    <t>112424 1331205 от 03.06.2016</t>
  </si>
  <si>
    <t>ПТУ - 105 г.Норильск</t>
  </si>
  <si>
    <t>аттестат №22 от 07.06.1994 г.</t>
  </si>
  <si>
    <t>штукатур-маляр</t>
  </si>
  <si>
    <t>КБ №55319 от 31.12.2013</t>
  </si>
  <si>
    <t>социальная педагогика</t>
  </si>
  <si>
    <t>Щучинский политехнический техникум</t>
  </si>
  <si>
    <t>ЛТ №115182 от 28.02.1987</t>
  </si>
  <si>
    <t>технология приготовления пищи</t>
  </si>
  <si>
    <t>Профессиональный лицей№ 17 г.Норильск</t>
  </si>
  <si>
    <t>24 НПА 0001809 от 24.06.2011</t>
  </si>
  <si>
    <t>оператор ЭВМ</t>
  </si>
  <si>
    <t>Ленинградский государственный университет имени Пушкина</t>
  </si>
  <si>
    <t>Муниципальное бюджетное дошкольное образовательное учреждение 
"Детский сад  №36 "Полянка"</t>
  </si>
  <si>
    <t xml:space="preserve"> Б №2498305 от 15.06.2006</t>
  </si>
  <si>
    <t>Крыхтина Надежда Вячеславовна</t>
  </si>
  <si>
    <t>Кировоградское музыкальное училише</t>
  </si>
  <si>
    <t>КС №43803306 от 05.06.2012</t>
  </si>
  <si>
    <t>преподаватель начальных специализированных искусствоведческих дисциплин</t>
  </si>
  <si>
    <t>0 л. 2 мес. 18 д.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</si>
</sst>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</numFmts>
  <fonts count="3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0"/>
      <name val="Helv"/>
      <charset val="204"/>
    </font>
    <font>
      <sz val="10"/>
      <name val="Helv"/>
    </font>
    <font>
      <u/>
      <sz val="14"/>
      <color indexed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</borders>
  <cellStyleXfs count="12">
    <xf numFmtId="0" fontId="0" fillId="0" borderId="0"/>
    <xf numFmtId="0" fontId="8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7" fillId="0" borderId="0"/>
    <xf numFmtId="0" fontId="8" fillId="0" borderId="0"/>
    <xf numFmtId="0" fontId="4" fillId="0" borderId="0"/>
    <xf numFmtId="0" fontId="1" fillId="0" borderId="0"/>
    <xf numFmtId="0" fontId="18" fillId="0" borderId="0"/>
  </cellStyleXfs>
  <cellXfs count="189"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vertical="center"/>
    </xf>
    <xf numFmtId="41" fontId="4" fillId="0" borderId="0" xfId="0" applyNumberFormat="1" applyFont="1" applyBorder="1" applyAlignment="1" applyProtection="1">
      <alignment horizontal="center" vertical="center" wrapText="1"/>
    </xf>
    <xf numFmtId="41" fontId="4" fillId="0" borderId="0" xfId="2" applyNumberFormat="1" applyFont="1" applyBorder="1" applyAlignment="1" applyProtection="1">
      <alignment horizontal="center" vertical="center" wrapText="1"/>
    </xf>
    <xf numFmtId="9" fontId="4" fillId="0" borderId="0" xfId="4" applyNumberFormat="1" applyFont="1" applyBorder="1" applyAlignment="1" applyProtection="1">
      <alignment horizontal="center" vertical="center" wrapText="1"/>
    </xf>
    <xf numFmtId="9" fontId="4" fillId="0" borderId="0" xfId="4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4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1" fontId="9" fillId="0" borderId="0" xfId="6" applyNumberFormat="1" applyFont="1" applyFill="1" applyAlignment="1">
      <alignment horizontal="center"/>
    </xf>
    <xf numFmtId="0" fontId="11" fillId="0" borderId="0" xfId="1" applyFont="1"/>
    <xf numFmtId="0" fontId="8" fillId="0" borderId="0" xfId="1"/>
    <xf numFmtId="0" fontId="9" fillId="0" borderId="0" xfId="6" applyFont="1" applyFill="1"/>
    <xf numFmtId="0" fontId="12" fillId="3" borderId="11" xfId="1" applyFont="1" applyFill="1" applyBorder="1" applyAlignment="1">
      <alignment horizontal="center" vertical="center" textRotation="90"/>
    </xf>
    <xf numFmtId="0" fontId="12" fillId="0" borderId="8" xfId="1" applyFont="1" applyBorder="1" applyAlignment="1">
      <alignment horizontal="center" vertical="center" textRotation="90"/>
    </xf>
    <xf numFmtId="0" fontId="12" fillId="3" borderId="8" xfId="1" applyFont="1" applyFill="1" applyBorder="1" applyAlignment="1">
      <alignment horizontal="center" vertical="center" textRotation="90"/>
    </xf>
    <xf numFmtId="0" fontId="12" fillId="0" borderId="8" xfId="1" applyFont="1" applyBorder="1" applyAlignment="1">
      <alignment horizontal="center" vertical="center" textRotation="90" wrapText="1"/>
    </xf>
    <xf numFmtId="0" fontId="12" fillId="3" borderId="8" xfId="1" applyFont="1" applyFill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/>
    </xf>
    <xf numFmtId="1" fontId="13" fillId="0" borderId="13" xfId="6" applyNumberFormat="1" applyFont="1" applyFill="1" applyBorder="1" applyAlignment="1">
      <alignment horizontal="center" vertical="center" wrapText="1"/>
    </xf>
    <xf numFmtId="4" fontId="13" fillId="0" borderId="14" xfId="6" applyNumberFormat="1" applyFont="1" applyFill="1" applyBorder="1" applyAlignment="1">
      <alignment horizontal="left" vertical="center" wrapText="1"/>
    </xf>
    <xf numFmtId="4" fontId="13" fillId="0" borderId="14" xfId="6" applyNumberFormat="1" applyFont="1" applyFill="1" applyBorder="1" applyAlignment="1">
      <alignment horizontal="center" vertical="center" wrapText="1"/>
    </xf>
    <xf numFmtId="0" fontId="11" fillId="2" borderId="15" xfId="1" applyFont="1" applyFill="1" applyBorder="1"/>
    <xf numFmtId="0" fontId="8" fillId="3" borderId="16" xfId="1" applyFill="1" applyBorder="1"/>
    <xf numFmtId="0" fontId="8" fillId="0" borderId="14" xfId="1" applyBorder="1"/>
    <xf numFmtId="0" fontId="8" fillId="3" borderId="14" xfId="1" applyFill="1" applyBorder="1"/>
    <xf numFmtId="0" fontId="8" fillId="0" borderId="17" xfId="1" applyBorder="1"/>
    <xf numFmtId="0" fontId="8" fillId="0" borderId="15" xfId="1" applyBorder="1"/>
    <xf numFmtId="0" fontId="14" fillId="0" borderId="0" xfId="6" applyFont="1" applyFill="1"/>
    <xf numFmtId="0" fontId="15" fillId="0" borderId="0" xfId="1" applyFont="1"/>
    <xf numFmtId="0" fontId="16" fillId="0" borderId="0" xfId="1" applyFont="1"/>
    <xf numFmtId="1" fontId="9" fillId="0" borderId="18" xfId="6" applyNumberFormat="1" applyFont="1" applyFill="1" applyBorder="1" applyAlignment="1">
      <alignment horizontal="center"/>
    </xf>
    <xf numFmtId="0" fontId="8" fillId="0" borderId="18" xfId="1" applyBorder="1"/>
    <xf numFmtId="0" fontId="8" fillId="0" borderId="18" xfId="1" applyBorder="1" applyAlignment="1">
      <alignment horizontal="right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2" fillId="0" borderId="0" xfId="1" applyFont="1"/>
    <xf numFmtId="0" fontId="23" fillId="0" borderId="0" xfId="1" applyFont="1"/>
    <xf numFmtId="0" fontId="20" fillId="0" borderId="0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Protection="1">
      <protection locked="0"/>
    </xf>
    <xf numFmtId="0" fontId="21" fillId="0" borderId="0" xfId="0" applyFont="1"/>
    <xf numFmtId="0" fontId="25" fillId="0" borderId="0" xfId="0" applyFont="1" applyBorder="1" applyAlignment="1" applyProtection="1">
      <alignment vertical="center"/>
    </xf>
    <xf numFmtId="41" fontId="25" fillId="0" borderId="0" xfId="0" applyNumberFormat="1" applyFont="1" applyBorder="1" applyAlignment="1" applyProtection="1">
      <alignment vertical="center"/>
    </xf>
    <xf numFmtId="14" fontId="25" fillId="0" borderId="0" xfId="0" applyNumberFormat="1" applyFont="1" applyBorder="1" applyAlignment="1" applyProtection="1">
      <alignment vertical="center"/>
    </xf>
    <xf numFmtId="41" fontId="26" fillId="0" borderId="0" xfId="4" applyNumberFormat="1" applyFont="1" applyBorder="1" applyAlignment="1" applyProtection="1">
      <alignment vertical="center"/>
    </xf>
    <xf numFmtId="9" fontId="26" fillId="0" borderId="0" xfId="4" applyNumberFormat="1" applyFont="1" applyBorder="1" applyAlignment="1" applyProtection="1">
      <alignment vertical="center"/>
    </xf>
    <xf numFmtId="0" fontId="25" fillId="0" borderId="0" xfId="0" applyFont="1" applyAlignment="1">
      <alignment wrapText="1"/>
    </xf>
    <xf numFmtId="41" fontId="25" fillId="0" borderId="0" xfId="4" applyNumberFormat="1" applyFont="1" applyBorder="1" applyAlignment="1" applyProtection="1">
      <alignment vertical="center"/>
    </xf>
    <xf numFmtId="9" fontId="25" fillId="0" borderId="0" xfId="4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 wrapText="1"/>
    </xf>
    <xf numFmtId="41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 vertical="center" wrapText="1"/>
      <protection locked="0"/>
    </xf>
    <xf numFmtId="41" fontId="25" fillId="0" borderId="0" xfId="4" applyNumberFormat="1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  <xf numFmtId="9" fontId="25" fillId="0" borderId="0" xfId="4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41" fontId="25" fillId="0" borderId="0" xfId="0" applyNumberFormat="1" applyFont="1" applyBorder="1" applyAlignment="1" applyProtection="1">
      <alignment horizontal="center" vertical="center" wrapText="1"/>
    </xf>
    <xf numFmtId="2" fontId="25" fillId="0" borderId="0" xfId="0" applyNumberFormat="1" applyFont="1" applyBorder="1" applyAlignment="1" applyProtection="1">
      <alignment horizontal="left" wrapText="1"/>
    </xf>
    <xf numFmtId="41" fontId="25" fillId="0" borderId="0" xfId="2" applyNumberFormat="1" applyFont="1" applyBorder="1" applyAlignment="1" applyProtection="1">
      <alignment horizontal="center" vertical="center" wrapText="1"/>
    </xf>
    <xf numFmtId="9" fontId="25" fillId="0" borderId="0" xfId="4" applyNumberFormat="1" applyFont="1" applyBorder="1" applyAlignment="1" applyProtection="1">
      <alignment horizontal="center" vertical="center" wrapText="1"/>
    </xf>
    <xf numFmtId="41" fontId="25" fillId="0" borderId="0" xfId="2" applyNumberFormat="1" applyFont="1" applyBorder="1" applyAlignment="1" applyProtection="1">
      <alignment horizontal="center" vertical="center" wrapText="1"/>
      <protection locked="0"/>
    </xf>
    <xf numFmtId="9" fontId="25" fillId="0" borderId="0" xfId="4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41" fontId="4" fillId="0" borderId="18" xfId="2" applyNumberFormat="1" applyFont="1" applyBorder="1" applyAlignment="1" applyProtection="1">
      <alignment horizontal="center" vertical="center" wrapText="1"/>
      <protection locked="0"/>
    </xf>
    <xf numFmtId="9" fontId="4" fillId="0" borderId="18" xfId="4" applyNumberFormat="1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41" fontId="7" fillId="0" borderId="18" xfId="0" applyNumberFormat="1" applyFont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0" fillId="0" borderId="0" xfId="1" applyFont="1"/>
    <xf numFmtId="0" fontId="31" fillId="0" borderId="0" xfId="0" applyFont="1" applyBorder="1" applyAlignment="1" applyProtection="1">
      <alignment horizontal="center" vertical="top"/>
      <protection locked="0"/>
    </xf>
    <xf numFmtId="0" fontId="32" fillId="0" borderId="0" xfId="1" applyFont="1"/>
    <xf numFmtId="0" fontId="31" fillId="0" borderId="0" xfId="0" applyFont="1"/>
    <xf numFmtId="49" fontId="29" fillId="0" borderId="0" xfId="0" applyNumberFormat="1" applyFont="1"/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wrapText="1"/>
    </xf>
    <xf numFmtId="0" fontId="29" fillId="0" borderId="0" xfId="0" applyFont="1"/>
    <xf numFmtId="0" fontId="25" fillId="0" borderId="18" xfId="0" applyFont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4" fillId="0" borderId="0" xfId="1" applyFont="1"/>
    <xf numFmtId="0" fontId="33" fillId="0" borderId="0" xfId="0" applyFont="1" applyProtection="1"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top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41" fontId="4" fillId="0" borderId="18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18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/>
    <xf numFmtId="49" fontId="28" fillId="0" borderId="0" xfId="0" applyNumberFormat="1" applyFont="1"/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12" fillId="0" borderId="5" xfId="1" applyFont="1" applyBorder="1" applyAlignment="1">
      <alignment horizontal="center" vertical="center" textRotation="90"/>
    </xf>
    <xf numFmtId="0" fontId="12" fillId="0" borderId="10" xfId="1" applyFont="1" applyBorder="1" applyAlignment="1">
      <alignment horizontal="center" vertical="center" textRotation="90"/>
    </xf>
    <xf numFmtId="0" fontId="12" fillId="0" borderId="12" xfId="1" applyFont="1" applyBorder="1" applyAlignment="1">
      <alignment horizontal="center" vertical="center" textRotation="90"/>
    </xf>
    <xf numFmtId="0" fontId="19" fillId="0" borderId="0" xfId="0" applyFont="1" applyAlignment="1" applyProtection="1">
      <alignment horizontal="center" wrapText="1"/>
      <protection locked="0"/>
    </xf>
    <xf numFmtId="0" fontId="8" fillId="0" borderId="0" xfId="1" applyAlignment="1">
      <alignment horizontal="center"/>
    </xf>
    <xf numFmtId="1" fontId="12" fillId="0" borderId="2" xfId="6" applyNumberFormat="1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0" fontId="12" fillId="0" borderId="3" xfId="6" applyFont="1" applyFill="1" applyBorder="1" applyAlignment="1">
      <alignment horizontal="center" vertical="center" wrapText="1"/>
    </xf>
    <xf numFmtId="0" fontId="12" fillId="0" borderId="8" xfId="6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textRotation="90"/>
    </xf>
    <xf numFmtId="0" fontId="12" fillId="0" borderId="9" xfId="1" applyFont="1" applyBorder="1" applyAlignment="1">
      <alignment horizontal="center" vertical="center" textRotation="90"/>
    </xf>
    <xf numFmtId="0" fontId="12" fillId="2" borderId="5" xfId="1" applyFont="1" applyFill="1" applyBorder="1" applyAlignment="1">
      <alignment horizontal="center" vertical="center" textRotation="90"/>
    </xf>
    <xf numFmtId="0" fontId="12" fillId="2" borderId="10" xfId="1" applyFont="1" applyFill="1" applyBorder="1" applyAlignment="1">
      <alignment horizontal="center" vertical="center" textRotation="90"/>
    </xf>
    <xf numFmtId="0" fontId="12" fillId="0" borderId="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27" fillId="0" borderId="19" xfId="0" applyFont="1" applyBorder="1" applyAlignment="1" applyProtection="1">
      <alignment horizontal="center" vertical="center" textRotation="90" wrapText="1"/>
    </xf>
    <xf numFmtId="0" fontId="27" fillId="0" borderId="20" xfId="0" applyFont="1" applyBorder="1" applyAlignment="1" applyProtection="1">
      <alignment horizontal="center" vertical="center" textRotation="90" wrapText="1"/>
    </xf>
    <xf numFmtId="0" fontId="27" fillId="0" borderId="14" xfId="0" applyFont="1" applyBorder="1" applyAlignment="1" applyProtection="1">
      <alignment horizontal="center" vertical="center" textRotation="90" wrapText="1"/>
    </xf>
    <xf numFmtId="0" fontId="7" fillId="0" borderId="1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/>
    </xf>
  </cellXfs>
  <cellStyles count="12">
    <cellStyle name="_Приложения 1 - 31" xfId="7"/>
    <cellStyle name="Обычный" xfId="0" builtinId="0"/>
    <cellStyle name="Обычный 2" xfId="1"/>
    <cellStyle name="Обычный 2 2" xfId="8"/>
    <cellStyle name="Обычный 3" xfId="9"/>
    <cellStyle name="Обычный 4" xfId="10"/>
    <cellStyle name="Обычный_Заведующие декабрь 2010" xfId="6"/>
    <cellStyle name="Процентный 2" xfId="2"/>
    <cellStyle name="Процентный 3" xfId="3"/>
    <cellStyle name="Стиль 1" xfId="11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88;&#1080;&#1092;&#1080;&#1082;&#1072;&#1094;&#1080;&#1086;&#1085;&#1085;&#1099;&#1081;%20&#1089;&#1087;&#1080;&#1089;&#1086;&#1082;%20&#1085;&#1072;%2001.06.2016%20&#1044;&#1054;&#1059;3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по групам"/>
      <sheetName val="Руководители"/>
      <sheetName val="Педагоги"/>
      <sheetName val="Медики"/>
      <sheetName val="мл.восп."/>
      <sheetName val="прочий"/>
      <sheetName val="справ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Заведующий</v>
          </cell>
          <cell r="B1" t="str">
            <v>"нет"</v>
          </cell>
          <cell r="C1" t="str">
            <v>"-"</v>
          </cell>
          <cell r="D1" t="str">
            <v>ВПО</v>
          </cell>
        </row>
        <row r="2">
          <cell r="A2" t="str">
            <v>Зам. зав. по УВМР</v>
          </cell>
          <cell r="B2" t="str">
            <v>"нет"</v>
          </cell>
          <cell r="C2" t="str">
            <v>"-"</v>
          </cell>
          <cell r="D2" t="str">
            <v>СПО</v>
          </cell>
          <cell r="E2">
            <v>2</v>
          </cell>
        </row>
        <row r="3">
          <cell r="A3" t="str">
            <v>Зам. зав. по АХР</v>
          </cell>
          <cell r="B3" t="str">
            <v>"нет"</v>
          </cell>
          <cell r="C3" t="str">
            <v>"-"</v>
          </cell>
          <cell r="E3" t="str">
            <v>выс.</v>
          </cell>
        </row>
        <row r="4">
          <cell r="A4" t="str">
            <v>Завхоз</v>
          </cell>
          <cell r="B4" t="str">
            <v xml:space="preserve">Общеотраслевые должности служащих второго уровня </v>
          </cell>
          <cell r="C4">
            <v>2</v>
          </cell>
          <cell r="E4">
            <v>1</v>
          </cell>
        </row>
        <row r="5">
          <cell r="A5" t="str">
            <v>Шеф-повар</v>
          </cell>
          <cell r="B5" t="str">
            <v xml:space="preserve">Общеотраслевые должности служащих второго уровня </v>
          </cell>
          <cell r="C5">
            <v>3</v>
          </cell>
        </row>
        <row r="7">
          <cell r="A7" t="str">
            <v>Инструктор по физ. культуре</v>
          </cell>
          <cell r="B7" t="str">
            <v>Должности педагогических работников</v>
          </cell>
          <cell r="C7">
            <v>1</v>
          </cell>
          <cell r="E7">
            <v>1</v>
          </cell>
        </row>
        <row r="8">
          <cell r="A8" t="str">
            <v>Муз. руководитель</v>
          </cell>
          <cell r="B8" t="str">
            <v>Должности педагогических работников</v>
          </cell>
          <cell r="C8">
            <v>1</v>
          </cell>
          <cell r="E8">
            <v>0</v>
          </cell>
        </row>
        <row r="9">
          <cell r="A9" t="str">
            <v>Воспитатель</v>
          </cell>
          <cell r="B9" t="str">
            <v>Должности педагогических работников</v>
          </cell>
          <cell r="C9">
            <v>3</v>
          </cell>
        </row>
        <row r="10">
          <cell r="A10" t="str">
            <v>Старший воспитатель</v>
          </cell>
          <cell r="B10" t="str">
            <v>Должности педагогических работников</v>
          </cell>
          <cell r="C10">
            <v>4</v>
          </cell>
        </row>
        <row r="11">
          <cell r="A11" t="str">
            <v>Педагог-психолог</v>
          </cell>
          <cell r="B11" t="str">
            <v>Должности педагогических работников</v>
          </cell>
          <cell r="C11">
            <v>3</v>
          </cell>
        </row>
        <row r="12">
          <cell r="A12" t="str">
            <v>Учитель-логопед</v>
          </cell>
          <cell r="B12" t="str">
            <v>Должности педагогических работников</v>
          </cell>
          <cell r="C12">
            <v>4</v>
          </cell>
        </row>
        <row r="13">
          <cell r="A13" t="str">
            <v>Учитель-дефектолог</v>
          </cell>
          <cell r="B13" t="str">
            <v>Должности педагогических работников</v>
          </cell>
          <cell r="C13">
            <v>4</v>
          </cell>
        </row>
        <row r="15">
          <cell r="A15" t="str">
            <v>Мед. сестра диетическая</v>
          </cell>
          <cell r="B15" t="str">
            <v xml:space="preserve">Средний медицинский и фармацевтический персонал </v>
          </cell>
          <cell r="C15">
            <v>2</v>
          </cell>
        </row>
        <row r="16">
          <cell r="A16" t="str">
            <v xml:space="preserve">Мед. сестра        </v>
          </cell>
          <cell r="B16" t="str">
            <v xml:space="preserve">Средний медицинский и фармацевтический персонал </v>
          </cell>
          <cell r="C16">
            <v>3</v>
          </cell>
        </row>
        <row r="17">
          <cell r="A17" t="str">
            <v xml:space="preserve">Старшая мед. сестра   </v>
          </cell>
          <cell r="B17" t="str">
            <v xml:space="preserve">Средний медицинский и фармацевтический персонал </v>
          </cell>
          <cell r="C17">
            <v>5</v>
          </cell>
        </row>
        <row r="19">
          <cell r="A19" t="str">
            <v>Младший воспитатель</v>
          </cell>
          <cell r="B19" t="str">
            <v xml:space="preserve">Должности работников учебно-вспомогательного персонала второго уровня </v>
          </cell>
          <cell r="C19">
            <v>1</v>
          </cell>
        </row>
        <row r="21">
          <cell r="A21" t="str">
            <v>Делопроизводитель</v>
          </cell>
          <cell r="B21" t="str">
            <v>Общеотраслевые должности служащих первого уровня</v>
          </cell>
          <cell r="C21">
            <v>1</v>
          </cell>
        </row>
        <row r="22">
          <cell r="A22" t="str">
            <v>Плотник</v>
          </cell>
          <cell r="B22" t="str">
            <v xml:space="preserve">Общеотраслевые профессии рабочих второго уровня </v>
          </cell>
          <cell r="C22">
            <v>1</v>
          </cell>
        </row>
        <row r="23">
          <cell r="A23" t="str">
            <v>Повар 6 р</v>
          </cell>
          <cell r="B23" t="str">
            <v xml:space="preserve">Общеотраслевые профессии рабочих второго уровня </v>
          </cell>
          <cell r="C23">
            <v>1</v>
          </cell>
        </row>
        <row r="24">
          <cell r="A24" t="str">
            <v>Повар 4 р</v>
          </cell>
          <cell r="B24" t="str">
            <v xml:space="preserve">Общеотраслевые профессии рабочих второго уровня </v>
          </cell>
          <cell r="C24">
            <v>1</v>
          </cell>
        </row>
        <row r="25">
          <cell r="A25" t="str">
            <v>Рабочий по компл. обсл.</v>
          </cell>
          <cell r="B25" t="str">
            <v xml:space="preserve">Общеотраслевые профессии рабочих второго уровня </v>
          </cell>
          <cell r="C25">
            <v>1</v>
          </cell>
        </row>
        <row r="26">
          <cell r="A26" t="str">
            <v>Грузчик</v>
          </cell>
          <cell r="B26" t="str">
            <v xml:space="preserve">Общеотраслевые профессии рабочих первого уровня </v>
          </cell>
          <cell r="C26">
            <v>1</v>
          </cell>
        </row>
        <row r="27">
          <cell r="A27" t="str">
            <v>Дворник</v>
          </cell>
          <cell r="B27" t="str">
            <v xml:space="preserve">Общеотраслевые профессии рабочих первого уровня </v>
          </cell>
          <cell r="C27">
            <v>1</v>
          </cell>
        </row>
        <row r="28">
          <cell r="A28" t="str">
            <v>Кастелянша</v>
          </cell>
          <cell r="B28" t="str">
            <v xml:space="preserve">Общеотраслевые профессии рабочих первого уровня </v>
          </cell>
          <cell r="C28">
            <v>1</v>
          </cell>
        </row>
        <row r="29">
          <cell r="A29" t="str">
            <v>Кладовщик</v>
          </cell>
          <cell r="B29" t="str">
            <v xml:space="preserve">Общеотраслевые профессии рабочих первого уровня </v>
          </cell>
          <cell r="C29">
            <v>1</v>
          </cell>
        </row>
        <row r="30">
          <cell r="A30" t="str">
            <v>Машинист по стирке</v>
          </cell>
          <cell r="B30" t="str">
            <v xml:space="preserve">Общеотраслевые профессии рабочих первого уровня </v>
          </cell>
          <cell r="C30">
            <v>1</v>
          </cell>
        </row>
        <row r="31">
          <cell r="A31" t="str">
            <v>Подсобн. рабочий</v>
          </cell>
          <cell r="B31" t="str">
            <v xml:space="preserve">Общеотраслевые профессии рабочих первого уровня </v>
          </cell>
          <cell r="C31">
            <v>1</v>
          </cell>
        </row>
        <row r="32">
          <cell r="A32" t="str">
            <v>Сторож</v>
          </cell>
          <cell r="B32" t="str">
            <v xml:space="preserve">Общеотраслевые профессии рабочих первого уровня </v>
          </cell>
          <cell r="C32">
            <v>1</v>
          </cell>
        </row>
        <row r="33">
          <cell r="A33" t="str">
            <v>Уборщик</v>
          </cell>
          <cell r="B33" t="str">
            <v xml:space="preserve">Общеотраслевые профессии рабочих первого уровня </v>
          </cell>
          <cell r="C33">
            <v>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T20"/>
  <sheetViews>
    <sheetView view="pageBreakPreview" zoomScaleNormal="70" zoomScaleSheetLayoutView="100" workbookViewId="0">
      <pane xSplit="2" ySplit="5" topLeftCell="C6" activePane="bottomRight" state="frozen"/>
      <selection activeCell="AY146" sqref="AY146"/>
      <selection pane="topRight" activeCell="AY146" sqref="AY146"/>
      <selection pane="bottomLeft" activeCell="AY146" sqref="AY146"/>
      <selection pane="bottomRight" activeCell="K12" sqref="K12"/>
    </sheetView>
  </sheetViews>
  <sheetFormatPr defaultRowHeight="16.5"/>
  <cols>
    <col min="1" max="1" width="5.140625" style="29" customWidth="1"/>
    <col min="2" max="2" width="33.7109375" style="32" customWidth="1"/>
    <col min="3" max="3" width="9.28515625" style="31" customWidth="1"/>
    <col min="4" max="4" width="10.140625" style="30" customWidth="1"/>
    <col min="5" max="10" width="6.28515625" style="31" customWidth="1"/>
    <col min="11" max="11" width="8.28515625" style="31" customWidth="1"/>
    <col min="12" max="12" width="6.28515625" style="31" customWidth="1"/>
    <col min="13" max="13" width="6.140625" style="31" customWidth="1"/>
    <col min="14" max="14" width="8.140625" style="31" customWidth="1"/>
    <col min="15" max="19" width="6.28515625" style="31" customWidth="1"/>
    <col min="20" max="16384" width="9.140625" style="31"/>
  </cols>
  <sheetData>
    <row r="2" spans="1:20" ht="42.75" customHeight="1">
      <c r="B2" s="157" t="s">
        <v>412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0" ht="17.25" thickBot="1">
      <c r="F3" s="158"/>
      <c r="G3" s="158"/>
      <c r="H3" s="158"/>
      <c r="I3" s="158"/>
      <c r="J3" s="158"/>
    </row>
    <row r="4" spans="1:20" ht="65.25" customHeight="1">
      <c r="A4" s="159"/>
      <c r="B4" s="161" t="s">
        <v>72</v>
      </c>
      <c r="C4" s="163" t="s">
        <v>57</v>
      </c>
      <c r="D4" s="165" t="s">
        <v>58</v>
      </c>
      <c r="E4" s="167" t="s">
        <v>59</v>
      </c>
      <c r="F4" s="168"/>
      <c r="G4" s="168"/>
      <c r="H4" s="168"/>
      <c r="I4" s="168" t="s">
        <v>60</v>
      </c>
      <c r="J4" s="168"/>
      <c r="K4" s="168"/>
      <c r="L4" s="168"/>
      <c r="M4" s="168"/>
      <c r="N4" s="168"/>
      <c r="O4" s="168"/>
      <c r="P4" s="168"/>
      <c r="Q4" s="168"/>
      <c r="R4" s="169"/>
      <c r="S4" s="154" t="s">
        <v>61</v>
      </c>
      <c r="T4" s="154" t="s">
        <v>62</v>
      </c>
    </row>
    <row r="5" spans="1:20" ht="87.75" customHeight="1" thickBot="1">
      <c r="A5" s="160"/>
      <c r="B5" s="162"/>
      <c r="C5" s="164"/>
      <c r="D5" s="166"/>
      <c r="E5" s="33" t="s">
        <v>63</v>
      </c>
      <c r="F5" s="34" t="s">
        <v>64</v>
      </c>
      <c r="G5" s="34" t="s">
        <v>65</v>
      </c>
      <c r="H5" s="34" t="s">
        <v>66</v>
      </c>
      <c r="I5" s="35" t="s">
        <v>63</v>
      </c>
      <c r="J5" s="34" t="s">
        <v>64</v>
      </c>
      <c r="K5" s="34" t="s">
        <v>65</v>
      </c>
      <c r="L5" s="34" t="s">
        <v>66</v>
      </c>
      <c r="M5" s="36" t="s">
        <v>67</v>
      </c>
      <c r="N5" s="37" t="s">
        <v>68</v>
      </c>
      <c r="O5" s="34" t="s">
        <v>69</v>
      </c>
      <c r="P5" s="34" t="s">
        <v>70</v>
      </c>
      <c r="Q5" s="34" t="s">
        <v>71</v>
      </c>
      <c r="R5" s="38" t="s">
        <v>0</v>
      </c>
      <c r="S5" s="155"/>
      <c r="T5" s="156"/>
    </row>
    <row r="6" spans="1:20" ht="18.75">
      <c r="A6" s="39">
        <v>1</v>
      </c>
      <c r="B6" s="40" t="s">
        <v>73</v>
      </c>
      <c r="C6" s="41" t="s">
        <v>84</v>
      </c>
      <c r="D6" s="42">
        <f>E6+I6</f>
        <v>12</v>
      </c>
      <c r="E6" s="43">
        <f>F6+G6+H6</f>
        <v>2</v>
      </c>
      <c r="F6" s="44">
        <v>2</v>
      </c>
      <c r="G6" s="44"/>
      <c r="H6" s="44"/>
      <c r="I6" s="45">
        <f>J6+K6+L6+M6+N6</f>
        <v>10</v>
      </c>
      <c r="J6" s="44">
        <v>8</v>
      </c>
      <c r="K6" s="44"/>
      <c r="L6" s="44"/>
      <c r="M6" s="44"/>
      <c r="N6" s="45">
        <f>O6+P6+Q6+R6</f>
        <v>2</v>
      </c>
      <c r="O6" s="44">
        <v>1</v>
      </c>
      <c r="P6" s="44"/>
      <c r="Q6" s="44">
        <v>1</v>
      </c>
      <c r="R6" s="46"/>
      <c r="S6" s="47">
        <v>1</v>
      </c>
      <c r="T6" s="47">
        <v>1</v>
      </c>
    </row>
    <row r="7" spans="1:20" ht="37.5">
      <c r="A7" s="51">
        <v>2</v>
      </c>
      <c r="B7" s="40" t="s">
        <v>74</v>
      </c>
      <c r="C7" s="52"/>
      <c r="D7" s="42">
        <f>E7+I7</f>
        <v>256</v>
      </c>
      <c r="E7" s="43">
        <f>F7+G7+H7</f>
        <v>36</v>
      </c>
      <c r="F7" s="52">
        <v>36</v>
      </c>
      <c r="G7" s="52"/>
      <c r="H7" s="52"/>
      <c r="I7" s="45">
        <f>J7+K7+L7+M7+N7</f>
        <v>220</v>
      </c>
      <c r="J7" s="52">
        <v>200</v>
      </c>
      <c r="K7" s="52"/>
      <c r="L7" s="52"/>
      <c r="M7" s="52"/>
      <c r="N7" s="45">
        <f>O7+P7+Q7+R7</f>
        <v>20</v>
      </c>
      <c r="O7" s="52">
        <v>10</v>
      </c>
      <c r="P7" s="52"/>
      <c r="Q7" s="52">
        <v>10</v>
      </c>
      <c r="R7" s="52"/>
      <c r="S7" s="53" t="s">
        <v>75</v>
      </c>
      <c r="T7" s="53" t="s">
        <v>75</v>
      </c>
    </row>
    <row r="10" spans="1:20" ht="20.25">
      <c r="B10" s="48"/>
      <c r="C10" s="49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20" s="57" customFormat="1" ht="20.25">
      <c r="A11" s="151" t="s">
        <v>85</v>
      </c>
      <c r="B11" s="151"/>
      <c r="C11" s="98"/>
      <c r="D11" s="152"/>
      <c r="E11" s="152"/>
      <c r="F11" s="97"/>
      <c r="J11" s="56"/>
      <c r="K11" s="56"/>
      <c r="L11" s="56"/>
      <c r="M11" s="56"/>
      <c r="N11" s="56"/>
      <c r="O11" s="56"/>
      <c r="P11" s="56"/>
    </row>
    <row r="12" spans="1:20" s="57" customFormat="1" ht="20.25">
      <c r="A12" s="151"/>
      <c r="B12" s="151"/>
      <c r="C12" s="98"/>
      <c r="D12" s="152"/>
      <c r="E12" s="152"/>
      <c r="F12" s="97"/>
      <c r="G12" s="99" t="s">
        <v>86</v>
      </c>
      <c r="H12" s="100"/>
      <c r="I12" s="101"/>
    </row>
    <row r="13" spans="1:20" s="57" customFormat="1" ht="14.25">
      <c r="A13" s="58"/>
      <c r="B13" s="54"/>
      <c r="C13" s="54"/>
      <c r="D13" s="54"/>
      <c r="E13" s="54"/>
      <c r="F13" s="54"/>
      <c r="G13" s="102" t="s">
        <v>17</v>
      </c>
      <c r="H13" s="97"/>
      <c r="I13" s="103"/>
    </row>
    <row r="14" spans="1:20" s="57" customFormat="1" ht="12.75">
      <c r="A14" s="55"/>
      <c r="B14" s="59"/>
      <c r="C14" s="55"/>
      <c r="D14" s="55"/>
      <c r="E14" s="55"/>
      <c r="F14" s="55"/>
      <c r="G14" s="55"/>
      <c r="H14" s="55"/>
    </row>
    <row r="15" spans="1:20" s="57" customFormat="1" ht="12.75">
      <c r="A15" s="55"/>
      <c r="B15" s="59"/>
      <c r="C15" s="55"/>
      <c r="D15" s="55"/>
      <c r="E15" s="55"/>
      <c r="F15" s="55"/>
      <c r="G15" s="55"/>
      <c r="H15" s="55"/>
    </row>
    <row r="16" spans="1:20" s="57" customFormat="1" ht="12.75">
      <c r="A16" s="55"/>
      <c r="B16" s="59"/>
      <c r="C16" s="55"/>
      <c r="D16" s="55"/>
      <c r="E16" s="55"/>
      <c r="F16" s="55"/>
      <c r="G16" s="55"/>
      <c r="H16" s="55"/>
    </row>
    <row r="17" spans="1:8" s="57" customFormat="1" ht="12.75">
      <c r="A17" s="55"/>
      <c r="B17" s="59"/>
      <c r="C17" s="55"/>
      <c r="D17" s="55"/>
      <c r="E17" s="55"/>
      <c r="F17" s="55"/>
      <c r="G17" s="55"/>
      <c r="H17" s="55"/>
    </row>
    <row r="18" spans="1:8" s="57" customFormat="1" ht="12.75">
      <c r="A18" s="104" t="s">
        <v>56</v>
      </c>
      <c r="B18" s="105"/>
      <c r="C18" s="60"/>
      <c r="D18" s="60"/>
      <c r="E18" s="60"/>
      <c r="F18" s="60"/>
      <c r="G18" s="60"/>
      <c r="H18" s="60"/>
    </row>
    <row r="19" spans="1:8" s="57" customFormat="1" ht="12.75">
      <c r="A19" s="104" t="s">
        <v>86</v>
      </c>
      <c r="B19" s="105"/>
      <c r="C19" s="60"/>
      <c r="D19" s="60"/>
      <c r="E19" s="60"/>
      <c r="F19" s="60"/>
      <c r="G19" s="60"/>
      <c r="H19" s="60"/>
    </row>
    <row r="20" spans="1:8" s="57" customFormat="1" ht="12.75">
      <c r="A20" s="153">
        <v>89134951385</v>
      </c>
      <c r="B20" s="153"/>
      <c r="C20" s="60"/>
      <c r="D20" s="60"/>
      <c r="E20" s="60"/>
      <c r="F20" s="60"/>
      <c r="G20" s="60"/>
      <c r="H20" s="60"/>
    </row>
  </sheetData>
  <mergeCells count="13">
    <mergeCell ref="B2:S2"/>
    <mergeCell ref="F3:J3"/>
    <mergeCell ref="A4:A5"/>
    <mergeCell ref="B4:B5"/>
    <mergeCell ref="C4:C5"/>
    <mergeCell ref="D4:D5"/>
    <mergeCell ref="E4:H4"/>
    <mergeCell ref="I4:R4"/>
    <mergeCell ref="A11:B12"/>
    <mergeCell ref="D11:E12"/>
    <mergeCell ref="A20:B20"/>
    <mergeCell ref="S4:S5"/>
    <mergeCell ref="T4:T5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71"/>
  <sheetViews>
    <sheetView tabSelected="1" zoomScale="75" zoomScaleNormal="75" zoomScaleSheetLayoutView="65" workbookViewId="0">
      <pane xSplit="3" ySplit="9" topLeftCell="E25" activePane="bottomRight" state="frozen"/>
      <selection pane="topRight" activeCell="D1" sqref="D1"/>
      <selection pane="bottomLeft" activeCell="A8" sqref="A8"/>
      <selection pane="bottomRight" activeCell="K29" sqref="K29"/>
    </sheetView>
  </sheetViews>
  <sheetFormatPr defaultRowHeight="15"/>
  <cols>
    <col min="1" max="1" width="5.85546875" style="4" customWidth="1"/>
    <col min="2" max="2" width="34" style="3" customWidth="1"/>
    <col min="3" max="3" width="26.42578125" style="3" customWidth="1"/>
    <col min="4" max="4" width="8.7109375" style="3" customWidth="1"/>
    <col min="5" max="5" width="39.140625" style="3" customWidth="1"/>
    <col min="6" max="6" width="17.140625" style="3" customWidth="1"/>
    <col min="7" max="7" width="28.42578125" style="3" customWidth="1"/>
    <col min="8" max="8" width="23.140625" style="24" customWidth="1"/>
    <col min="9" max="9" width="32" style="4" customWidth="1"/>
    <col min="10" max="10" width="18.140625" style="3" customWidth="1"/>
    <col min="11" max="11" width="22.140625" style="3" customWidth="1"/>
    <col min="12" max="12" width="18.5703125" style="3" customWidth="1"/>
    <col min="13" max="13" width="15.42578125" style="3" customWidth="1"/>
    <col min="14" max="14" width="15.7109375" style="3" customWidth="1"/>
    <col min="15" max="16384" width="9.140625" style="3"/>
  </cols>
  <sheetData>
    <row r="1" spans="1:14" ht="18.75" customHeight="1">
      <c r="A1" s="175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.75" customHeight="1">
      <c r="A2" s="176" t="s">
        <v>241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6.5" customHeight="1">
      <c r="A3" s="84"/>
      <c r="B3" s="84"/>
      <c r="C3" s="84"/>
      <c r="D3" s="182">
        <v>42856</v>
      </c>
      <c r="E3" s="182"/>
      <c r="F3" s="182"/>
      <c r="G3" s="182"/>
      <c r="H3" s="182"/>
      <c r="I3" s="182"/>
      <c r="J3" s="182"/>
      <c r="K3" s="182"/>
      <c r="L3" s="84"/>
      <c r="M3" s="84"/>
      <c r="N3" s="84"/>
    </row>
    <row r="4" spans="1:14" ht="16.5">
      <c r="A4" s="84"/>
      <c r="B4" s="84"/>
      <c r="C4" s="84"/>
      <c r="D4" s="183" t="s">
        <v>80</v>
      </c>
      <c r="E4" s="183"/>
      <c r="F4" s="183"/>
      <c r="G4" s="183"/>
      <c r="H4" s="183"/>
      <c r="I4" s="183"/>
      <c r="J4" s="183"/>
      <c r="K4" s="183"/>
      <c r="L4" s="84"/>
      <c r="M4" s="84"/>
      <c r="N4" s="84"/>
    </row>
    <row r="5" spans="1:14" ht="6.75" customHeight="1">
      <c r="A5" s="84"/>
      <c r="B5" s="84"/>
      <c r="C5" s="84"/>
      <c r="D5" s="84"/>
      <c r="E5" s="84"/>
      <c r="F5" s="84"/>
      <c r="G5" s="95"/>
      <c r="H5" s="84"/>
      <c r="I5" s="83"/>
      <c r="J5" s="84"/>
      <c r="K5" s="84"/>
      <c r="L5" s="84"/>
      <c r="M5" s="84"/>
      <c r="N5" s="84"/>
    </row>
    <row r="6" spans="1:14" ht="35.25" customHeight="1">
      <c r="A6" s="171" t="s">
        <v>1</v>
      </c>
      <c r="B6" s="171" t="s">
        <v>78</v>
      </c>
      <c r="C6" s="171" t="s">
        <v>53</v>
      </c>
      <c r="D6" s="184" t="s">
        <v>2</v>
      </c>
      <c r="E6" s="178" t="s">
        <v>83</v>
      </c>
      <c r="F6" s="171" t="s">
        <v>54</v>
      </c>
      <c r="G6" s="171" t="s">
        <v>3</v>
      </c>
      <c r="H6" s="171"/>
      <c r="I6" s="171"/>
      <c r="J6" s="181" t="s">
        <v>81</v>
      </c>
      <c r="K6" s="181" t="s">
        <v>76</v>
      </c>
      <c r="L6" s="178" t="s">
        <v>51</v>
      </c>
      <c r="M6" s="178" t="s">
        <v>9</v>
      </c>
      <c r="N6" s="178" t="s">
        <v>79</v>
      </c>
    </row>
    <row r="7" spans="1:14" ht="36" customHeight="1">
      <c r="A7" s="171"/>
      <c r="B7" s="171"/>
      <c r="C7" s="171"/>
      <c r="D7" s="185"/>
      <c r="E7" s="179"/>
      <c r="F7" s="171"/>
      <c r="G7" s="171"/>
      <c r="H7" s="171"/>
      <c r="I7" s="171"/>
      <c r="J7" s="181"/>
      <c r="K7" s="181"/>
      <c r="L7" s="179"/>
      <c r="M7" s="179"/>
      <c r="N7" s="179"/>
    </row>
    <row r="8" spans="1:14" s="6" customFormat="1" ht="151.5" customHeight="1">
      <c r="A8" s="171"/>
      <c r="B8" s="171"/>
      <c r="C8" s="171"/>
      <c r="D8" s="186"/>
      <c r="E8" s="180"/>
      <c r="F8" s="171"/>
      <c r="G8" s="96" t="s">
        <v>4</v>
      </c>
      <c r="H8" s="96" t="s">
        <v>5</v>
      </c>
      <c r="I8" s="96" t="s">
        <v>6</v>
      </c>
      <c r="J8" s="181"/>
      <c r="K8" s="181"/>
      <c r="L8" s="180"/>
      <c r="M8" s="180"/>
      <c r="N8" s="180"/>
    </row>
    <row r="9" spans="1:14" s="6" customForma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</row>
    <row r="10" spans="1:14" s="7" customFormat="1" ht="45">
      <c r="A10" s="86">
        <v>1</v>
      </c>
      <c r="B10" s="106" t="s">
        <v>87</v>
      </c>
      <c r="C10" s="88" t="s">
        <v>39</v>
      </c>
      <c r="D10" s="87">
        <v>1</v>
      </c>
      <c r="E10" s="87" t="str">
        <f>VLOOKUP($C:$C,справка!$1:$1048576,2,0)</f>
        <v>Должности педагогических работников</v>
      </c>
      <c r="F10" s="87" t="s">
        <v>35</v>
      </c>
      <c r="G10" s="107" t="s">
        <v>88</v>
      </c>
      <c r="H10" s="107" t="s">
        <v>89</v>
      </c>
      <c r="I10" s="107" t="s">
        <v>90</v>
      </c>
      <c r="J10" s="87">
        <v>1</v>
      </c>
      <c r="K10" s="90" t="s">
        <v>91</v>
      </c>
      <c r="L10" s="90"/>
      <c r="M10" s="91">
        <v>0.8</v>
      </c>
      <c r="N10" s="91">
        <v>0.8</v>
      </c>
    </row>
    <row r="11" spans="1:14" s="7" customFormat="1" ht="45">
      <c r="A11" s="86"/>
      <c r="B11" s="106" t="s">
        <v>87</v>
      </c>
      <c r="C11" s="88" t="s">
        <v>22</v>
      </c>
      <c r="D11" s="87">
        <v>0.5</v>
      </c>
      <c r="E11" s="87" t="str">
        <f>VLOOKUP($C:$C,справка!$1:$1048576,2,0)</f>
        <v>Должности педагогических работников</v>
      </c>
      <c r="F11" s="87" t="s">
        <v>35</v>
      </c>
      <c r="G11" s="107" t="s">
        <v>88</v>
      </c>
      <c r="H11" s="107" t="s">
        <v>92</v>
      </c>
      <c r="I11" s="107" t="s">
        <v>90</v>
      </c>
      <c r="J11" s="87">
        <v>1</v>
      </c>
      <c r="K11" s="90" t="s">
        <v>93</v>
      </c>
      <c r="L11" s="90"/>
      <c r="M11" s="91">
        <v>0.8</v>
      </c>
      <c r="N11" s="91">
        <v>0.8</v>
      </c>
    </row>
    <row r="12" spans="1:14" s="7" customFormat="1" ht="45">
      <c r="A12" s="86">
        <v>2</v>
      </c>
      <c r="B12" s="106" t="s">
        <v>94</v>
      </c>
      <c r="C12" s="88" t="s">
        <v>41</v>
      </c>
      <c r="D12" s="87">
        <v>1</v>
      </c>
      <c r="E12" s="87" t="str">
        <f>VLOOKUP($C:$C,справка!$1:$1048576,2,0)</f>
        <v>Должности педагогических работников</v>
      </c>
      <c r="F12" s="87" t="s">
        <v>35</v>
      </c>
      <c r="G12" s="107" t="s">
        <v>95</v>
      </c>
      <c r="H12" s="107" t="s">
        <v>96</v>
      </c>
      <c r="I12" s="108" t="s">
        <v>97</v>
      </c>
      <c r="J12" s="87" t="s">
        <v>50</v>
      </c>
      <c r="K12" s="90" t="s">
        <v>98</v>
      </c>
      <c r="L12" s="90">
        <v>20</v>
      </c>
      <c r="M12" s="91">
        <v>0.8</v>
      </c>
      <c r="N12" s="91">
        <v>0.8</v>
      </c>
    </row>
    <row r="13" spans="1:14" s="7" customFormat="1" ht="45">
      <c r="A13" s="86"/>
      <c r="B13" s="106" t="s">
        <v>94</v>
      </c>
      <c r="C13" s="88" t="s">
        <v>41</v>
      </c>
      <c r="D13" s="92">
        <v>0.5</v>
      </c>
      <c r="E13" s="87" t="str">
        <f>VLOOKUP($C:$C,справка!$1:$1048576,2,0)</f>
        <v>Должности педагогических работников</v>
      </c>
      <c r="F13" s="87" t="s">
        <v>35</v>
      </c>
      <c r="G13" s="107" t="s">
        <v>95</v>
      </c>
      <c r="H13" s="107" t="s">
        <v>99</v>
      </c>
      <c r="I13" s="108" t="s">
        <v>97</v>
      </c>
      <c r="J13" s="87" t="s">
        <v>50</v>
      </c>
      <c r="K13" s="90" t="s">
        <v>100</v>
      </c>
      <c r="L13" s="90">
        <v>20</v>
      </c>
      <c r="M13" s="91">
        <v>0.8</v>
      </c>
      <c r="N13" s="91">
        <v>0.8</v>
      </c>
    </row>
    <row r="14" spans="1:14" s="7" customFormat="1" ht="30">
      <c r="A14" s="86">
        <v>3</v>
      </c>
      <c r="B14" s="106" t="s">
        <v>101</v>
      </c>
      <c r="C14" s="88" t="s">
        <v>37</v>
      </c>
      <c r="D14" s="92">
        <v>1</v>
      </c>
      <c r="E14" s="87" t="str">
        <f>VLOOKUP($C:$C,справка!$1:$1048576,2,0)</f>
        <v>Должности педагогических работников</v>
      </c>
      <c r="F14" s="87" t="s">
        <v>36</v>
      </c>
      <c r="G14" s="107" t="s">
        <v>102</v>
      </c>
      <c r="H14" s="107" t="s">
        <v>103</v>
      </c>
      <c r="I14" s="107" t="s">
        <v>104</v>
      </c>
      <c r="J14" s="87">
        <v>1</v>
      </c>
      <c r="K14" s="90" t="s">
        <v>105</v>
      </c>
      <c r="L14" s="90"/>
      <c r="M14" s="91">
        <v>0.8</v>
      </c>
      <c r="N14" s="91">
        <v>0.8</v>
      </c>
    </row>
    <row r="15" spans="1:14" s="7" customFormat="1" ht="60">
      <c r="A15" s="86">
        <v>4</v>
      </c>
      <c r="B15" s="106" t="s">
        <v>106</v>
      </c>
      <c r="C15" s="88" t="s">
        <v>38</v>
      </c>
      <c r="D15" s="92">
        <v>1</v>
      </c>
      <c r="E15" s="87" t="str">
        <f>VLOOKUP($C:$C,справка!$1:$1048576,2,0)</f>
        <v>Должности педагогических работников</v>
      </c>
      <c r="F15" s="87" t="s">
        <v>35</v>
      </c>
      <c r="G15" s="107" t="s">
        <v>107</v>
      </c>
      <c r="H15" s="107" t="s">
        <v>108</v>
      </c>
      <c r="I15" s="107" t="s">
        <v>109</v>
      </c>
      <c r="J15" s="87" t="s">
        <v>50</v>
      </c>
      <c r="K15" s="90" t="s">
        <v>110</v>
      </c>
      <c r="L15" s="90"/>
      <c r="M15" s="91">
        <v>0.8</v>
      </c>
      <c r="N15" s="91">
        <v>0.8</v>
      </c>
    </row>
    <row r="16" spans="1:14" s="7" customFormat="1" ht="30">
      <c r="A16" s="86">
        <v>5</v>
      </c>
      <c r="B16" s="106" t="s">
        <v>111</v>
      </c>
      <c r="C16" s="88" t="s">
        <v>39</v>
      </c>
      <c r="D16" s="92">
        <v>1</v>
      </c>
      <c r="E16" s="87" t="str">
        <f>VLOOKUP($C:$C,справка!$1:$1048576,2,0)</f>
        <v>Должности педагогических работников</v>
      </c>
      <c r="F16" s="87" t="s">
        <v>36</v>
      </c>
      <c r="G16" s="107" t="s">
        <v>112</v>
      </c>
      <c r="H16" s="107" t="s">
        <v>113</v>
      </c>
      <c r="I16" s="107" t="s">
        <v>114</v>
      </c>
      <c r="J16" s="87" t="s">
        <v>50</v>
      </c>
      <c r="K16" s="90" t="s">
        <v>115</v>
      </c>
      <c r="L16" s="90">
        <v>20</v>
      </c>
      <c r="M16" s="91">
        <v>0.8</v>
      </c>
      <c r="N16" s="91">
        <v>0.8</v>
      </c>
    </row>
    <row r="17" spans="1:14" s="7" customFormat="1" ht="45">
      <c r="A17" s="86">
        <v>6</v>
      </c>
      <c r="B17" s="106" t="s">
        <v>116</v>
      </c>
      <c r="C17" s="88" t="s">
        <v>39</v>
      </c>
      <c r="D17" s="92">
        <v>1</v>
      </c>
      <c r="E17" s="87" t="str">
        <f>VLOOKUP($C:$C,справка!$1:$1048576,2,0)</f>
        <v>Должности педагогических работников</v>
      </c>
      <c r="F17" s="87" t="s">
        <v>35</v>
      </c>
      <c r="G17" s="107" t="s">
        <v>117</v>
      </c>
      <c r="H17" s="107" t="s">
        <v>118</v>
      </c>
      <c r="I17" s="107" t="s">
        <v>119</v>
      </c>
      <c r="J17" s="87">
        <v>1</v>
      </c>
      <c r="K17" s="90" t="s">
        <v>120</v>
      </c>
      <c r="L17" s="90"/>
      <c r="M17" s="91">
        <v>0.8</v>
      </c>
      <c r="N17" s="91">
        <v>0.8</v>
      </c>
    </row>
    <row r="18" spans="1:14" s="7" customFormat="1" ht="45">
      <c r="A18" s="86"/>
      <c r="B18" s="106" t="s">
        <v>116</v>
      </c>
      <c r="C18" s="88" t="s">
        <v>22</v>
      </c>
      <c r="D18" s="92">
        <v>0.25</v>
      </c>
      <c r="E18" s="87" t="str">
        <f>VLOOKUP($C:$C,справка!$1:$1048576,2,0)</f>
        <v>Должности педагогических работников</v>
      </c>
      <c r="F18" s="87" t="s">
        <v>35</v>
      </c>
      <c r="G18" s="107" t="s">
        <v>117</v>
      </c>
      <c r="H18" s="107" t="s">
        <v>121</v>
      </c>
      <c r="I18" s="107" t="s">
        <v>119</v>
      </c>
      <c r="J18" s="87"/>
      <c r="K18" s="90" t="s">
        <v>240</v>
      </c>
      <c r="L18" s="90"/>
      <c r="M18" s="91">
        <v>0.8</v>
      </c>
      <c r="N18" s="91">
        <v>0.8</v>
      </c>
    </row>
    <row r="19" spans="1:14" s="7" customFormat="1" ht="30">
      <c r="A19" s="86">
        <v>7</v>
      </c>
      <c r="B19" s="106" t="s">
        <v>122</v>
      </c>
      <c r="C19" s="88" t="s">
        <v>39</v>
      </c>
      <c r="D19" s="92">
        <v>1</v>
      </c>
      <c r="E19" s="87" t="str">
        <f>VLOOKUP($C:$C,справка!$1:$1048576,2,0)</f>
        <v>Должности педагогических работников</v>
      </c>
      <c r="F19" s="87" t="s">
        <v>36</v>
      </c>
      <c r="G19" s="107" t="s">
        <v>123</v>
      </c>
      <c r="H19" s="107" t="s">
        <v>124</v>
      </c>
      <c r="I19" s="107" t="s">
        <v>125</v>
      </c>
      <c r="J19" s="87">
        <v>1</v>
      </c>
      <c r="K19" s="90" t="s">
        <v>126</v>
      </c>
      <c r="L19" s="90"/>
      <c r="M19" s="91">
        <v>0.8</v>
      </c>
      <c r="N19" s="91">
        <v>0.8</v>
      </c>
    </row>
    <row r="20" spans="1:14" s="7" customFormat="1" ht="90">
      <c r="A20" s="86">
        <v>8</v>
      </c>
      <c r="B20" s="106" t="s">
        <v>127</v>
      </c>
      <c r="C20" s="88" t="s">
        <v>39</v>
      </c>
      <c r="D20" s="92">
        <v>1</v>
      </c>
      <c r="E20" s="87" t="str">
        <f>VLOOKUP($C:$C,справка!$1:$1048576,2,0)</f>
        <v>Должности педагогических работников</v>
      </c>
      <c r="F20" s="87" t="s">
        <v>36</v>
      </c>
      <c r="G20" s="107" t="s">
        <v>128</v>
      </c>
      <c r="H20" s="107" t="s">
        <v>129</v>
      </c>
      <c r="I20" s="107" t="s">
        <v>130</v>
      </c>
      <c r="J20" s="87"/>
      <c r="K20" s="90" t="s">
        <v>131</v>
      </c>
      <c r="L20" s="90"/>
      <c r="M20" s="91">
        <v>0.8</v>
      </c>
      <c r="N20" s="91">
        <v>0.8</v>
      </c>
    </row>
    <row r="21" spans="1:14" s="7" customFormat="1" ht="30">
      <c r="A21" s="86">
        <v>9</v>
      </c>
      <c r="B21" s="106" t="s">
        <v>132</v>
      </c>
      <c r="C21" s="88" t="s">
        <v>41</v>
      </c>
      <c r="D21" s="92">
        <v>1</v>
      </c>
      <c r="E21" s="87" t="str">
        <f>VLOOKUP($C:$C,справка!$1:$1048576,2,0)</f>
        <v>Должности педагогических работников</v>
      </c>
      <c r="F21" s="87" t="s">
        <v>35</v>
      </c>
      <c r="G21" s="107" t="s">
        <v>133</v>
      </c>
      <c r="H21" s="107" t="s">
        <v>134</v>
      </c>
      <c r="I21" s="107" t="s">
        <v>135</v>
      </c>
      <c r="J21" s="87">
        <v>1</v>
      </c>
      <c r="K21" s="90" t="s">
        <v>136</v>
      </c>
      <c r="L21" s="90"/>
      <c r="M21" s="91">
        <v>0.8</v>
      </c>
      <c r="N21" s="91">
        <v>0.8</v>
      </c>
    </row>
    <row r="22" spans="1:14" s="7" customFormat="1" ht="45">
      <c r="A22" s="86">
        <v>10</v>
      </c>
      <c r="B22" s="109" t="s">
        <v>137</v>
      </c>
      <c r="C22" s="88" t="s">
        <v>39</v>
      </c>
      <c r="D22" s="92">
        <v>1</v>
      </c>
      <c r="E22" s="87" t="str">
        <f>VLOOKUP($C:$C,справка!$1:$1048576,2,0)</f>
        <v>Должности педагогических работников</v>
      </c>
      <c r="F22" s="87" t="s">
        <v>36</v>
      </c>
      <c r="G22" s="110" t="s">
        <v>138</v>
      </c>
      <c r="H22" s="110" t="s">
        <v>139</v>
      </c>
      <c r="I22" s="109" t="s">
        <v>140</v>
      </c>
      <c r="J22" s="87">
        <v>1</v>
      </c>
      <c r="K22" s="90" t="s">
        <v>141</v>
      </c>
      <c r="L22" s="90"/>
      <c r="M22" s="91">
        <v>0.8</v>
      </c>
      <c r="N22" s="91">
        <v>0.8</v>
      </c>
    </row>
    <row r="23" spans="1:14" s="7" customFormat="1" ht="45">
      <c r="A23" s="86">
        <v>11</v>
      </c>
      <c r="B23" s="106" t="s">
        <v>142</v>
      </c>
      <c r="C23" s="88" t="s">
        <v>40</v>
      </c>
      <c r="D23" s="92">
        <v>1</v>
      </c>
      <c r="E23" s="87" t="str">
        <f>VLOOKUP($C:$C,справка!$1:$1048576,2,0)</f>
        <v>Должности педагогических работников</v>
      </c>
      <c r="F23" s="87" t="s">
        <v>35</v>
      </c>
      <c r="G23" s="107" t="s">
        <v>143</v>
      </c>
      <c r="H23" s="107" t="s">
        <v>144</v>
      </c>
      <c r="I23" s="107" t="s">
        <v>145</v>
      </c>
      <c r="J23" s="87">
        <v>1</v>
      </c>
      <c r="K23" s="90" t="s">
        <v>146</v>
      </c>
      <c r="L23" s="90"/>
      <c r="M23" s="91">
        <v>0.8</v>
      </c>
      <c r="N23" s="91">
        <v>0.5</v>
      </c>
    </row>
    <row r="24" spans="1:14" s="7" customFormat="1" ht="45">
      <c r="A24" s="86"/>
      <c r="B24" s="106" t="s">
        <v>142</v>
      </c>
      <c r="C24" s="88" t="s">
        <v>40</v>
      </c>
      <c r="D24" s="92">
        <v>0.25</v>
      </c>
      <c r="E24" s="87" t="str">
        <f>VLOOKUP($C:$C,справка!$1:$1048576,2,0)</f>
        <v>Должности педагогических работников</v>
      </c>
      <c r="F24" s="87" t="s">
        <v>35</v>
      </c>
      <c r="G24" s="107" t="s">
        <v>143</v>
      </c>
      <c r="H24" s="107" t="s">
        <v>147</v>
      </c>
      <c r="I24" s="107" t="s">
        <v>145</v>
      </c>
      <c r="J24" s="87">
        <v>1</v>
      </c>
      <c r="K24" s="90" t="s">
        <v>148</v>
      </c>
      <c r="L24" s="90"/>
      <c r="M24" s="91">
        <v>0.8</v>
      </c>
      <c r="N24" s="91">
        <v>0.5</v>
      </c>
    </row>
    <row r="25" spans="1:14" s="7" customFormat="1" ht="60">
      <c r="A25" s="86">
        <v>12</v>
      </c>
      <c r="B25" s="106" t="s">
        <v>149</v>
      </c>
      <c r="C25" s="88" t="s">
        <v>39</v>
      </c>
      <c r="D25" s="92">
        <v>1</v>
      </c>
      <c r="E25" s="87" t="str">
        <f>VLOOKUP($C:$C,справка!$1:$1048576,2,0)</f>
        <v>Должности педагогических работников</v>
      </c>
      <c r="F25" s="87" t="s">
        <v>35</v>
      </c>
      <c r="G25" s="107" t="s">
        <v>150</v>
      </c>
      <c r="H25" s="107" t="s">
        <v>151</v>
      </c>
      <c r="I25" s="107" t="s">
        <v>152</v>
      </c>
      <c r="J25" s="87"/>
      <c r="K25" s="90" t="s">
        <v>153</v>
      </c>
      <c r="L25" s="90"/>
      <c r="M25" s="91">
        <v>0.8</v>
      </c>
      <c r="N25" s="91">
        <v>0.8</v>
      </c>
    </row>
    <row r="26" spans="1:14" s="7" customFormat="1" ht="45">
      <c r="A26" s="86">
        <v>13</v>
      </c>
      <c r="B26" s="106" t="s">
        <v>154</v>
      </c>
      <c r="C26" s="88" t="s">
        <v>38</v>
      </c>
      <c r="D26" s="92">
        <v>1</v>
      </c>
      <c r="E26" s="87" t="str">
        <f>VLOOKUP($C:$C,справка!$1:$1048576,2,0)</f>
        <v>Должности педагогических работников</v>
      </c>
      <c r="F26" s="87" t="s">
        <v>36</v>
      </c>
      <c r="G26" s="107" t="s">
        <v>155</v>
      </c>
      <c r="H26" s="107" t="s">
        <v>156</v>
      </c>
      <c r="I26" s="107" t="s">
        <v>157</v>
      </c>
      <c r="J26" s="87"/>
      <c r="K26" s="90" t="s">
        <v>158</v>
      </c>
      <c r="L26" s="90"/>
      <c r="M26" s="91">
        <v>0.8</v>
      </c>
      <c r="N26" s="91">
        <v>0.8</v>
      </c>
    </row>
    <row r="27" spans="1:14" s="7" customFormat="1" ht="45">
      <c r="A27" s="86">
        <v>14</v>
      </c>
      <c r="B27" s="106" t="s">
        <v>159</v>
      </c>
      <c r="C27" s="88" t="s">
        <v>39</v>
      </c>
      <c r="D27" s="92">
        <v>1</v>
      </c>
      <c r="E27" s="87" t="str">
        <f>VLOOKUP($C:$C,справка!$1:$1048576,2,0)</f>
        <v>Должности педагогических работников</v>
      </c>
      <c r="F27" s="87" t="s">
        <v>36</v>
      </c>
      <c r="G27" s="107" t="s">
        <v>160</v>
      </c>
      <c r="H27" s="107" t="s">
        <v>161</v>
      </c>
      <c r="I27" s="107" t="s">
        <v>162</v>
      </c>
      <c r="J27" s="87" t="s">
        <v>16</v>
      </c>
      <c r="K27" s="90" t="s">
        <v>163</v>
      </c>
      <c r="L27" s="90"/>
      <c r="M27" s="91">
        <v>0.8</v>
      </c>
      <c r="N27" s="91">
        <v>0.8</v>
      </c>
    </row>
    <row r="28" spans="1:14" s="7" customFormat="1" ht="30">
      <c r="A28" s="86">
        <v>15</v>
      </c>
      <c r="B28" s="106" t="s">
        <v>230</v>
      </c>
      <c r="C28" s="88" t="s">
        <v>39</v>
      </c>
      <c r="D28" s="92">
        <v>1</v>
      </c>
      <c r="E28" s="87" t="str">
        <f>VLOOKUP($C:$C,справка!$1:$1048576,2,0)</f>
        <v>Должности педагогических работников</v>
      </c>
      <c r="F28" s="87" t="s">
        <v>36</v>
      </c>
      <c r="G28" s="107" t="s">
        <v>112</v>
      </c>
      <c r="H28" s="107" t="s">
        <v>344</v>
      </c>
      <c r="I28" s="107" t="s">
        <v>114</v>
      </c>
      <c r="J28" s="87" t="s">
        <v>50</v>
      </c>
      <c r="K28" s="90" t="s">
        <v>231</v>
      </c>
      <c r="L28" s="90">
        <v>20</v>
      </c>
      <c r="M28" s="91">
        <v>0.8</v>
      </c>
      <c r="N28" s="91">
        <v>0.8</v>
      </c>
    </row>
    <row r="29" spans="1:14" s="7" customFormat="1" ht="45">
      <c r="A29" s="86"/>
      <c r="B29" s="106" t="s">
        <v>414</v>
      </c>
      <c r="C29" s="88" t="s">
        <v>38</v>
      </c>
      <c r="D29" s="92">
        <v>1</v>
      </c>
      <c r="E29" s="87" t="str">
        <f>VLOOKUP($C:$C,справка!$1:$1048576,2,0)</f>
        <v>Должности педагогических работников</v>
      </c>
      <c r="F29" s="87" t="s">
        <v>36</v>
      </c>
      <c r="G29" s="107" t="s">
        <v>415</v>
      </c>
      <c r="H29" s="107" t="s">
        <v>416</v>
      </c>
      <c r="I29" s="107" t="s">
        <v>417</v>
      </c>
      <c r="J29" s="87"/>
      <c r="K29" s="90" t="s">
        <v>418</v>
      </c>
      <c r="L29" s="90"/>
      <c r="M29" s="91">
        <v>0.8</v>
      </c>
      <c r="N29" s="91">
        <v>0</v>
      </c>
    </row>
    <row r="30" spans="1:14" s="7" customFormat="1" ht="45">
      <c r="A30" s="86">
        <v>16</v>
      </c>
      <c r="B30" s="106" t="s">
        <v>164</v>
      </c>
      <c r="C30" s="88" t="s">
        <v>39</v>
      </c>
      <c r="D30" s="92">
        <v>1</v>
      </c>
      <c r="E30" s="87" t="str">
        <f>VLOOKUP($C:$C,справка!$1:$1048576,2,0)</f>
        <v>Должности педагогических работников</v>
      </c>
      <c r="F30" s="87" t="s">
        <v>35</v>
      </c>
      <c r="G30" s="107" t="s">
        <v>165</v>
      </c>
      <c r="H30" s="107" t="s">
        <v>166</v>
      </c>
      <c r="I30" s="107" t="s">
        <v>167</v>
      </c>
      <c r="J30" s="87" t="s">
        <v>50</v>
      </c>
      <c r="K30" s="90" t="s">
        <v>168</v>
      </c>
      <c r="L30" s="90"/>
      <c r="M30" s="91">
        <v>0.8</v>
      </c>
      <c r="N30" s="91">
        <v>0.8</v>
      </c>
    </row>
    <row r="31" spans="1:14" s="7" customFormat="1" ht="60">
      <c r="A31" s="86">
        <v>17</v>
      </c>
      <c r="B31" s="106" t="s">
        <v>169</v>
      </c>
      <c r="C31" s="88" t="s">
        <v>39</v>
      </c>
      <c r="D31" s="92">
        <v>1</v>
      </c>
      <c r="E31" s="87" t="str">
        <f>VLOOKUP($C:$C,справка!$1:$1048576,2,0)</f>
        <v>Должности педагогических работников</v>
      </c>
      <c r="F31" s="87" t="s">
        <v>35</v>
      </c>
      <c r="G31" s="107" t="s">
        <v>170</v>
      </c>
      <c r="H31" s="107" t="s">
        <v>171</v>
      </c>
      <c r="I31" s="107" t="s">
        <v>172</v>
      </c>
      <c r="J31" s="87"/>
      <c r="K31" s="90" t="s">
        <v>173</v>
      </c>
      <c r="L31" s="90"/>
      <c r="M31" s="91">
        <v>0.8</v>
      </c>
      <c r="N31" s="91">
        <v>0.8</v>
      </c>
    </row>
    <row r="32" spans="1:14" s="7" customFormat="1" ht="45">
      <c r="A32" s="86">
        <v>18</v>
      </c>
      <c r="B32" s="106" t="s">
        <v>174</v>
      </c>
      <c r="C32" s="88" t="s">
        <v>39</v>
      </c>
      <c r="D32" s="92">
        <v>1</v>
      </c>
      <c r="E32" s="87" t="str">
        <f>VLOOKUP($C:$C,справка!$1:$1048576,2,0)</f>
        <v>Должности педагогических работников</v>
      </c>
      <c r="F32" s="87" t="s">
        <v>35</v>
      </c>
      <c r="G32" s="107" t="s">
        <v>175</v>
      </c>
      <c r="H32" s="107" t="s">
        <v>176</v>
      </c>
      <c r="I32" s="107" t="s">
        <v>177</v>
      </c>
      <c r="J32" s="87">
        <v>1</v>
      </c>
      <c r="K32" s="90" t="s">
        <v>178</v>
      </c>
      <c r="L32" s="90"/>
      <c r="M32" s="91">
        <v>0.8</v>
      </c>
      <c r="N32" s="91">
        <v>0.8</v>
      </c>
    </row>
    <row r="33" spans="1:14" s="7" customFormat="1" ht="45">
      <c r="A33" s="86"/>
      <c r="B33" s="106" t="s">
        <v>174</v>
      </c>
      <c r="C33" s="88" t="s">
        <v>39</v>
      </c>
      <c r="D33" s="92">
        <v>0.2</v>
      </c>
      <c r="E33" s="87" t="str">
        <f>VLOOKUP($C:$C,справка!$1:$1048576,2,0)</f>
        <v>Должности педагогических работников</v>
      </c>
      <c r="F33" s="87" t="s">
        <v>35</v>
      </c>
      <c r="G33" s="107" t="s">
        <v>175</v>
      </c>
      <c r="H33" s="107" t="s">
        <v>179</v>
      </c>
      <c r="I33" s="107" t="s">
        <v>177</v>
      </c>
      <c r="J33" s="87">
        <v>1</v>
      </c>
      <c r="K33" s="90" t="s">
        <v>180</v>
      </c>
      <c r="L33" s="90"/>
      <c r="M33" s="91">
        <v>0.8</v>
      </c>
      <c r="N33" s="91">
        <v>0.8</v>
      </c>
    </row>
    <row r="34" spans="1:14" s="7" customFormat="1" ht="30">
      <c r="A34" s="86">
        <v>19</v>
      </c>
      <c r="B34" s="111" t="s">
        <v>181</v>
      </c>
      <c r="C34" s="88" t="s">
        <v>39</v>
      </c>
      <c r="D34" s="92">
        <v>1</v>
      </c>
      <c r="E34" s="87" t="str">
        <f>VLOOKUP($C:$C,справка!$1:$1048576,2,0)</f>
        <v>Должности педагогических работников</v>
      </c>
      <c r="F34" s="87" t="s">
        <v>35</v>
      </c>
      <c r="G34" s="107" t="s">
        <v>182</v>
      </c>
      <c r="H34" s="107" t="s">
        <v>183</v>
      </c>
      <c r="I34" s="107" t="s">
        <v>184</v>
      </c>
      <c r="J34" s="87"/>
      <c r="K34" s="90" t="s">
        <v>185</v>
      </c>
      <c r="L34" s="90"/>
      <c r="M34" s="91">
        <v>0.8</v>
      </c>
      <c r="N34" s="91">
        <v>0.7</v>
      </c>
    </row>
    <row r="35" spans="1:14" s="7" customFormat="1" ht="30">
      <c r="A35" s="86">
        <v>20</v>
      </c>
      <c r="B35" s="106" t="s">
        <v>186</v>
      </c>
      <c r="C35" s="88" t="s">
        <v>39</v>
      </c>
      <c r="D35" s="92">
        <v>1</v>
      </c>
      <c r="E35" s="87" t="str">
        <f>VLOOKUP($C:$C,справка!$1:$1048576,2,0)</f>
        <v>Должности педагогических работников</v>
      </c>
      <c r="F35" s="87" t="s">
        <v>36</v>
      </c>
      <c r="G35" s="107" t="s">
        <v>187</v>
      </c>
      <c r="H35" s="107" t="s">
        <v>188</v>
      </c>
      <c r="I35" s="107" t="s">
        <v>114</v>
      </c>
      <c r="J35" s="87"/>
      <c r="K35" s="90" t="s">
        <v>189</v>
      </c>
      <c r="L35" s="90"/>
      <c r="M35" s="91">
        <v>0.8</v>
      </c>
      <c r="N35" s="91">
        <v>0.8</v>
      </c>
    </row>
    <row r="36" spans="1:14" s="7" customFormat="1" ht="30">
      <c r="A36" s="86">
        <v>21</v>
      </c>
      <c r="B36" s="106" t="s">
        <v>190</v>
      </c>
      <c r="C36" s="88" t="s">
        <v>39</v>
      </c>
      <c r="D36" s="92">
        <v>1</v>
      </c>
      <c r="E36" s="87" t="str">
        <f>VLOOKUP($C:$C,справка!$1:$1048576,2,0)</f>
        <v>Должности педагогических работников</v>
      </c>
      <c r="F36" s="87" t="s">
        <v>35</v>
      </c>
      <c r="G36" s="107" t="s">
        <v>191</v>
      </c>
      <c r="H36" s="107" t="s">
        <v>192</v>
      </c>
      <c r="I36" s="107" t="s">
        <v>152</v>
      </c>
      <c r="J36" s="87">
        <v>1</v>
      </c>
      <c r="K36" s="90" t="s">
        <v>193</v>
      </c>
      <c r="L36" s="90"/>
      <c r="M36" s="91">
        <v>0.8</v>
      </c>
      <c r="N36" s="91">
        <v>0.8</v>
      </c>
    </row>
    <row r="37" spans="1:14" s="7" customFormat="1" ht="45">
      <c r="A37" s="86">
        <v>22</v>
      </c>
      <c r="B37" s="106" t="s">
        <v>194</v>
      </c>
      <c r="C37" s="88" t="s">
        <v>39</v>
      </c>
      <c r="D37" s="92">
        <v>1</v>
      </c>
      <c r="E37" s="87" t="str">
        <f>VLOOKUP($C:$C,справка!$1:$1048576,2,0)</f>
        <v>Должности педагогических работников</v>
      </c>
      <c r="F37" s="87" t="s">
        <v>35</v>
      </c>
      <c r="G37" s="107" t="s">
        <v>195</v>
      </c>
      <c r="H37" s="107" t="s">
        <v>196</v>
      </c>
      <c r="I37" s="107" t="s">
        <v>197</v>
      </c>
      <c r="J37" s="87"/>
      <c r="K37" s="90" t="s">
        <v>198</v>
      </c>
      <c r="L37" s="90"/>
      <c r="M37" s="91">
        <v>0.8</v>
      </c>
      <c r="N37" s="91">
        <v>0.5</v>
      </c>
    </row>
    <row r="38" spans="1:14" s="7" customFormat="1" ht="31.5">
      <c r="A38" s="86">
        <v>23</v>
      </c>
      <c r="B38" s="106" t="s">
        <v>199</v>
      </c>
      <c r="C38" s="88" t="s">
        <v>39</v>
      </c>
      <c r="D38" s="92">
        <v>1</v>
      </c>
      <c r="E38" s="87" t="str">
        <f>VLOOKUP($C:$C,справка!$1:$1048576,2,0)</f>
        <v>Должности педагогических работников</v>
      </c>
      <c r="F38" s="87" t="s">
        <v>36</v>
      </c>
      <c r="G38" s="112" t="s">
        <v>200</v>
      </c>
      <c r="H38" s="114" t="s">
        <v>201</v>
      </c>
      <c r="I38" s="113" t="s">
        <v>202</v>
      </c>
      <c r="J38" s="87">
        <v>1</v>
      </c>
      <c r="K38" s="90" t="s">
        <v>203</v>
      </c>
      <c r="L38" s="90"/>
      <c r="M38" s="91">
        <v>0.8</v>
      </c>
      <c r="N38" s="91">
        <v>0.8</v>
      </c>
    </row>
    <row r="39" spans="1:14" s="7" customFormat="1" ht="30">
      <c r="A39" s="86">
        <v>24</v>
      </c>
      <c r="B39" s="106" t="s">
        <v>204</v>
      </c>
      <c r="C39" s="88" t="s">
        <v>39</v>
      </c>
      <c r="D39" s="92">
        <v>1</v>
      </c>
      <c r="E39" s="87" t="str">
        <f>VLOOKUP($C:$C,справка!$1:$1048576,2,0)</f>
        <v>Должности педагогических работников</v>
      </c>
      <c r="F39" s="87" t="s">
        <v>36</v>
      </c>
      <c r="G39" s="107" t="s">
        <v>205</v>
      </c>
      <c r="H39" s="107" t="s">
        <v>206</v>
      </c>
      <c r="I39" s="107" t="s">
        <v>130</v>
      </c>
      <c r="J39" s="87"/>
      <c r="K39" s="90" t="s">
        <v>207</v>
      </c>
      <c r="L39" s="90"/>
      <c r="M39" s="91">
        <v>0.8</v>
      </c>
      <c r="N39" s="91">
        <v>0.8</v>
      </c>
    </row>
    <row r="40" spans="1:14" s="7" customFormat="1" ht="78.75">
      <c r="A40" s="86">
        <v>25</v>
      </c>
      <c r="B40" s="106" t="s">
        <v>227</v>
      </c>
      <c r="C40" s="88" t="s">
        <v>39</v>
      </c>
      <c r="D40" s="92">
        <v>1</v>
      </c>
      <c r="E40" s="87" t="str">
        <f>VLOOKUP($C:$C,справка!$1:$1048576,2,0)</f>
        <v>Должности педагогических работников</v>
      </c>
      <c r="F40" s="87" t="s">
        <v>35</v>
      </c>
      <c r="G40" s="118" t="s">
        <v>95</v>
      </c>
      <c r="H40" s="107" t="s">
        <v>257</v>
      </c>
      <c r="I40" s="118" t="s">
        <v>228</v>
      </c>
      <c r="J40" s="87" t="s">
        <v>50</v>
      </c>
      <c r="K40" s="90" t="s">
        <v>229</v>
      </c>
      <c r="L40" s="90">
        <v>20</v>
      </c>
      <c r="M40" s="91">
        <v>0.8</v>
      </c>
      <c r="N40" s="91">
        <v>0.4</v>
      </c>
    </row>
    <row r="41" spans="1:14" s="7" customFormat="1" ht="78.75">
      <c r="A41" s="86"/>
      <c r="B41" s="106" t="s">
        <v>227</v>
      </c>
      <c r="C41" s="88" t="s">
        <v>22</v>
      </c>
      <c r="D41" s="92">
        <v>0.25</v>
      </c>
      <c r="E41" s="87" t="str">
        <f>VLOOKUP($C:$C,справка!$1:$1048576,2,0)</f>
        <v>Должности педагогических работников</v>
      </c>
      <c r="F41" s="87" t="s">
        <v>35</v>
      </c>
      <c r="G41" s="118" t="s">
        <v>95</v>
      </c>
      <c r="H41" s="107" t="s">
        <v>258</v>
      </c>
      <c r="I41" s="118" t="s">
        <v>228</v>
      </c>
      <c r="J41" s="87" t="s">
        <v>50</v>
      </c>
      <c r="K41" s="90" t="s">
        <v>239</v>
      </c>
      <c r="L41" s="90">
        <v>20</v>
      </c>
      <c r="M41" s="91">
        <v>0.8</v>
      </c>
      <c r="N41" s="91">
        <v>0.4</v>
      </c>
    </row>
    <row r="42" spans="1:14" s="7" customFormat="1" ht="30">
      <c r="A42" s="86">
        <v>26</v>
      </c>
      <c r="B42" s="106" t="s">
        <v>208</v>
      </c>
      <c r="C42" s="88" t="s">
        <v>39</v>
      </c>
      <c r="D42" s="92">
        <v>1</v>
      </c>
      <c r="E42" s="87" t="str">
        <f>VLOOKUP($C:$C,справка!$1:$1048576,2,0)</f>
        <v>Должности педагогических работников</v>
      </c>
      <c r="F42" s="87" t="s">
        <v>36</v>
      </c>
      <c r="G42" s="107" t="s">
        <v>209</v>
      </c>
      <c r="H42" s="107" t="s">
        <v>210</v>
      </c>
      <c r="I42" s="107" t="s">
        <v>211</v>
      </c>
      <c r="J42" s="87">
        <v>1</v>
      </c>
      <c r="K42" s="90" t="s">
        <v>212</v>
      </c>
      <c r="L42" s="90"/>
      <c r="M42" s="91">
        <v>0.8</v>
      </c>
      <c r="N42" s="91">
        <v>0.8</v>
      </c>
    </row>
    <row r="43" spans="1:14" s="7" customFormat="1" ht="45">
      <c r="A43" s="86">
        <v>27</v>
      </c>
      <c r="B43" s="106" t="s">
        <v>234</v>
      </c>
      <c r="C43" s="88" t="s">
        <v>39</v>
      </c>
      <c r="D43" s="92">
        <v>1</v>
      </c>
      <c r="E43" s="87" t="str">
        <f>VLOOKUP($C:$C,справка!$1:$1048576,2,0)</f>
        <v>Должности педагогических работников</v>
      </c>
      <c r="F43" s="87" t="s">
        <v>35</v>
      </c>
      <c r="G43" s="107" t="s">
        <v>411</v>
      </c>
      <c r="H43" s="107" t="s">
        <v>236</v>
      </c>
      <c r="I43" s="113" t="s">
        <v>235</v>
      </c>
      <c r="J43" s="87" t="s">
        <v>50</v>
      </c>
      <c r="K43" s="90" t="s">
        <v>237</v>
      </c>
      <c r="L43" s="90"/>
      <c r="M43" s="91">
        <v>0.8</v>
      </c>
      <c r="N43" s="91">
        <v>0.8</v>
      </c>
    </row>
    <row r="44" spans="1:14" s="7" customFormat="1" ht="30">
      <c r="A44" s="86">
        <v>28</v>
      </c>
      <c r="B44" s="106" t="s">
        <v>232</v>
      </c>
      <c r="C44" s="88" t="s">
        <v>39</v>
      </c>
      <c r="D44" s="92">
        <v>1</v>
      </c>
      <c r="E44" s="87" t="str">
        <f>VLOOKUP($C:$C,справка!$1:$1048576,2,0)</f>
        <v>Должности педагогических работников</v>
      </c>
      <c r="F44" s="87" t="s">
        <v>36</v>
      </c>
      <c r="G44" s="107" t="s">
        <v>187</v>
      </c>
      <c r="H44" s="121" t="s">
        <v>399</v>
      </c>
      <c r="I44" s="107" t="s">
        <v>259</v>
      </c>
      <c r="J44" s="87" t="s">
        <v>50</v>
      </c>
      <c r="K44" s="90" t="s">
        <v>233</v>
      </c>
      <c r="L44" s="90"/>
      <c r="M44" s="91">
        <v>0.8</v>
      </c>
      <c r="N44" s="91">
        <v>0.8</v>
      </c>
    </row>
    <row r="45" spans="1:14" s="7" customFormat="1" ht="60">
      <c r="A45" s="86">
        <v>29</v>
      </c>
      <c r="B45" s="106" t="s">
        <v>213</v>
      </c>
      <c r="C45" s="88" t="s">
        <v>39</v>
      </c>
      <c r="D45" s="92">
        <v>1</v>
      </c>
      <c r="E45" s="87" t="str">
        <f>VLOOKUP($C:$C,справка!$1:$1048576,2,0)</f>
        <v>Должности педагогических работников</v>
      </c>
      <c r="F45" s="87" t="s">
        <v>35</v>
      </c>
      <c r="G45" s="107" t="s">
        <v>214</v>
      </c>
      <c r="H45" s="107" t="s">
        <v>215</v>
      </c>
      <c r="I45" s="107" t="s">
        <v>216</v>
      </c>
      <c r="J45" s="87">
        <v>1</v>
      </c>
      <c r="K45" s="90" t="s">
        <v>217</v>
      </c>
      <c r="L45" s="90"/>
      <c r="M45" s="91">
        <v>0.8</v>
      </c>
      <c r="N45" s="91">
        <v>0.8</v>
      </c>
    </row>
    <row r="46" spans="1:14" s="7" customFormat="1" ht="30">
      <c r="A46" s="86">
        <v>30</v>
      </c>
      <c r="B46" s="106" t="s">
        <v>218</v>
      </c>
      <c r="C46" s="88" t="s">
        <v>39</v>
      </c>
      <c r="D46" s="92">
        <v>1</v>
      </c>
      <c r="E46" s="87" t="str">
        <f>VLOOKUP($C:$C,справка!$1:$1048576,2,0)</f>
        <v>Должности педагогических работников</v>
      </c>
      <c r="F46" s="87" t="s">
        <v>36</v>
      </c>
      <c r="G46" s="107" t="s">
        <v>219</v>
      </c>
      <c r="H46" s="107" t="s">
        <v>220</v>
      </c>
      <c r="I46" s="107" t="s">
        <v>130</v>
      </c>
      <c r="J46" s="87">
        <v>1</v>
      </c>
      <c r="K46" s="90" t="s">
        <v>221</v>
      </c>
      <c r="L46" s="90"/>
      <c r="M46" s="91">
        <v>0.8</v>
      </c>
      <c r="N46" s="91">
        <v>0.8</v>
      </c>
    </row>
    <row r="47" spans="1:14" s="7" customFormat="1" ht="60">
      <c r="A47" s="86">
        <v>31</v>
      </c>
      <c r="B47" s="107" t="s">
        <v>222</v>
      </c>
      <c r="C47" s="88" t="s">
        <v>42</v>
      </c>
      <c r="D47" s="92">
        <v>0.5</v>
      </c>
      <c r="E47" s="87" t="str">
        <f>VLOOKUP($C:$C,справка!$1:$1048576,2,0)</f>
        <v>Должности педагогических работников</v>
      </c>
      <c r="F47" s="87" t="s">
        <v>35</v>
      </c>
      <c r="G47" s="107" t="s">
        <v>223</v>
      </c>
      <c r="H47" s="115" t="s">
        <v>224</v>
      </c>
      <c r="I47" s="116" t="s">
        <v>225</v>
      </c>
      <c r="J47" s="87" t="s">
        <v>16</v>
      </c>
      <c r="K47" s="90" t="s">
        <v>226</v>
      </c>
      <c r="L47" s="90"/>
      <c r="M47" s="91">
        <v>0.8</v>
      </c>
      <c r="N47" s="91">
        <v>0.8</v>
      </c>
    </row>
    <row r="48" spans="1:14" s="7" customFormat="1">
      <c r="A48" s="86">
        <v>32</v>
      </c>
      <c r="B48" s="7" t="s">
        <v>238</v>
      </c>
      <c r="C48" s="88" t="s">
        <v>40</v>
      </c>
      <c r="D48" s="126">
        <v>0.25</v>
      </c>
      <c r="E48" s="87" t="str">
        <f>VLOOKUP($C:$C,справка!$1:$1048576,2,0)</f>
        <v>Должности педагогических работников</v>
      </c>
      <c r="F48" s="87"/>
      <c r="J48" s="87"/>
      <c r="L48" s="90"/>
      <c r="M48" s="91"/>
      <c r="N48" s="91"/>
    </row>
    <row r="49" spans="1:14" s="8" customFormat="1">
      <c r="A49" s="187" t="s">
        <v>7</v>
      </c>
      <c r="B49" s="187"/>
      <c r="C49" s="187"/>
      <c r="D49" s="117">
        <f>SUM(D10:D48)</f>
        <v>33.700000000000003</v>
      </c>
      <c r="E49" s="93"/>
      <c r="F49" s="94"/>
      <c r="G49" s="93"/>
      <c r="H49" s="93"/>
      <c r="I49" s="93"/>
      <c r="J49" s="93"/>
      <c r="K49" s="90"/>
      <c r="L49" s="93"/>
      <c r="M49" s="93"/>
      <c r="N49" s="93"/>
    </row>
    <row r="50" spans="1:14" s="7" customFormat="1">
      <c r="A50" s="5"/>
      <c r="B50" s="5"/>
      <c r="C50" s="5"/>
      <c r="D50" s="2"/>
      <c r="E50" s="5"/>
      <c r="F50" s="11"/>
      <c r="G50" s="5"/>
      <c r="H50" s="9"/>
      <c r="I50" s="28"/>
      <c r="J50" s="10"/>
      <c r="K50" s="10"/>
      <c r="L50" s="12"/>
      <c r="M50" s="13"/>
      <c r="N50" s="13"/>
    </row>
    <row r="51" spans="1:14" s="66" customFormat="1" ht="18.75">
      <c r="A51" s="172" t="s">
        <v>85</v>
      </c>
      <c r="B51" s="172"/>
      <c r="C51" s="131"/>
      <c r="D51" s="173"/>
      <c r="E51" s="173"/>
      <c r="F51" s="132"/>
      <c r="G51" s="133"/>
      <c r="H51" s="57"/>
      <c r="I51" s="57"/>
      <c r="J51" s="63"/>
      <c r="K51" s="63"/>
      <c r="L51" s="64"/>
      <c r="M51" s="65"/>
      <c r="N51" s="65"/>
    </row>
    <row r="52" spans="1:14" s="66" customFormat="1" ht="20.25">
      <c r="A52" s="172"/>
      <c r="B52" s="172"/>
      <c r="C52" s="131"/>
      <c r="D52" s="173"/>
      <c r="E52" s="173"/>
      <c r="F52" s="132"/>
      <c r="G52" s="134" t="s">
        <v>86</v>
      </c>
      <c r="H52" s="100"/>
      <c r="I52" s="101"/>
      <c r="J52" s="63"/>
      <c r="K52" s="63"/>
      <c r="L52" s="67"/>
      <c r="M52" s="68"/>
      <c r="N52" s="68"/>
    </row>
    <row r="53" spans="1:14" s="66" customFormat="1" ht="18.75">
      <c r="A53" s="135"/>
      <c r="B53" s="136"/>
      <c r="C53" s="136"/>
      <c r="D53" s="136"/>
      <c r="E53" s="136"/>
      <c r="F53" s="136"/>
      <c r="G53" s="137" t="s">
        <v>17</v>
      </c>
      <c r="H53" s="97"/>
      <c r="I53" s="103"/>
      <c r="J53" s="63"/>
      <c r="K53" s="63"/>
      <c r="L53" s="67"/>
      <c r="M53" s="68"/>
      <c r="N53" s="68"/>
    </row>
    <row r="54" spans="1:14" s="66" customFormat="1" ht="15.75">
      <c r="A54" s="61"/>
      <c r="B54" s="61"/>
      <c r="C54" s="61"/>
      <c r="D54" s="61"/>
      <c r="E54" s="62"/>
      <c r="F54" s="62"/>
      <c r="G54" s="61"/>
      <c r="H54" s="61"/>
      <c r="I54" s="61"/>
      <c r="J54" s="63"/>
      <c r="K54" s="63"/>
      <c r="L54" s="67"/>
      <c r="M54" s="68"/>
      <c r="N54" s="68"/>
    </row>
    <row r="55" spans="1:14" s="66" customFormat="1" ht="15.75">
      <c r="A55" s="69"/>
      <c r="B55" s="69"/>
      <c r="C55" s="69"/>
      <c r="D55" s="69"/>
      <c r="E55" s="70"/>
      <c r="F55" s="70"/>
      <c r="G55" s="69"/>
      <c r="H55" s="69"/>
      <c r="I55" s="71"/>
      <c r="J55" s="72"/>
      <c r="K55" s="72"/>
      <c r="L55" s="73"/>
      <c r="M55" s="68"/>
      <c r="N55" s="68"/>
    </row>
    <row r="56" spans="1:14" s="66" customFormat="1" ht="15.75">
      <c r="A56" s="71"/>
      <c r="B56" s="71"/>
      <c r="C56" s="71"/>
      <c r="D56" s="71"/>
      <c r="E56" s="70"/>
      <c r="F56" s="70"/>
      <c r="G56" s="74"/>
      <c r="H56" s="71"/>
      <c r="I56" s="71"/>
      <c r="J56" s="72"/>
      <c r="K56" s="72"/>
      <c r="L56" s="73"/>
      <c r="M56" s="75"/>
      <c r="N56" s="75"/>
    </row>
    <row r="57" spans="1:14" s="66" customFormat="1" ht="15.75">
      <c r="A57" s="76"/>
      <c r="B57" s="170"/>
      <c r="C57" s="170"/>
      <c r="D57" s="61"/>
      <c r="E57" s="76"/>
      <c r="F57" s="77"/>
      <c r="G57" s="78"/>
      <c r="H57" s="69"/>
      <c r="I57" s="69"/>
      <c r="J57" s="76"/>
      <c r="K57" s="76"/>
      <c r="L57" s="79"/>
      <c r="M57" s="80"/>
      <c r="N57" s="80"/>
    </row>
    <row r="58" spans="1:14" s="66" customFormat="1" ht="15.75">
      <c r="A58" s="119" t="s">
        <v>56</v>
      </c>
      <c r="B58" s="105"/>
      <c r="C58" s="69"/>
      <c r="D58" s="69"/>
      <c r="E58" s="71"/>
      <c r="F58" s="70"/>
      <c r="G58" s="69"/>
      <c r="H58" s="69"/>
      <c r="I58" s="69"/>
      <c r="J58" s="71"/>
      <c r="K58" s="71"/>
      <c r="L58" s="81"/>
      <c r="M58" s="82"/>
      <c r="N58" s="82"/>
    </row>
    <row r="59" spans="1:14" s="66" customFormat="1" ht="15.75">
      <c r="A59" s="119" t="s">
        <v>86</v>
      </c>
      <c r="B59" s="105"/>
      <c r="C59" s="71"/>
      <c r="D59" s="71"/>
      <c r="E59" s="71"/>
      <c r="F59" s="70"/>
      <c r="G59" s="71"/>
      <c r="H59" s="71"/>
      <c r="I59" s="71"/>
      <c r="J59" s="71"/>
      <c r="K59" s="71"/>
      <c r="L59" s="81"/>
      <c r="M59" s="82"/>
      <c r="N59" s="82"/>
    </row>
    <row r="60" spans="1:14" s="66" customFormat="1" ht="15.75">
      <c r="A60" s="174">
        <v>89134951385</v>
      </c>
      <c r="B60" s="174"/>
      <c r="C60" s="71"/>
      <c r="D60" s="71"/>
      <c r="E60" s="71"/>
      <c r="F60" s="70"/>
      <c r="G60" s="71"/>
      <c r="H60" s="71"/>
      <c r="I60" s="71"/>
      <c r="J60" s="71"/>
      <c r="K60" s="71"/>
      <c r="L60" s="81"/>
      <c r="M60" s="82"/>
      <c r="N60" s="82"/>
    </row>
    <row r="61" spans="1:14" s="66" customFormat="1" ht="15.75">
      <c r="A61" s="71"/>
      <c r="B61" s="71"/>
      <c r="C61" s="71"/>
      <c r="D61" s="71"/>
      <c r="E61" s="71"/>
      <c r="F61" s="70"/>
      <c r="G61" s="71"/>
      <c r="H61" s="71"/>
      <c r="I61" s="71"/>
      <c r="J61" s="71"/>
      <c r="K61" s="71"/>
      <c r="L61" s="81"/>
      <c r="M61" s="82"/>
      <c r="N61" s="82"/>
    </row>
    <row r="62" spans="1:14" s="66" customFormat="1" ht="15.75">
      <c r="A62" s="71"/>
      <c r="B62" s="71"/>
      <c r="C62" s="71"/>
      <c r="D62" s="71"/>
      <c r="E62" s="71"/>
      <c r="F62" s="70"/>
      <c r="G62" s="71"/>
      <c r="H62" s="71"/>
      <c r="I62" s="71"/>
      <c r="J62" s="72"/>
      <c r="K62" s="72"/>
      <c r="L62" s="81"/>
      <c r="M62" s="82"/>
      <c r="N62" s="82"/>
    </row>
    <row r="63" spans="1:14" s="7" customFormat="1">
      <c r="A63" s="15"/>
      <c r="B63" s="15"/>
      <c r="C63" s="15"/>
      <c r="D63" s="2"/>
      <c r="E63" s="15"/>
      <c r="F63" s="15"/>
      <c r="G63" s="15"/>
      <c r="H63" s="16"/>
      <c r="I63" s="15"/>
      <c r="J63" s="15"/>
      <c r="K63" s="15"/>
      <c r="L63" s="15"/>
      <c r="M63" s="14"/>
      <c r="N63" s="14"/>
    </row>
    <row r="64" spans="1:14" s="7" customFormat="1">
      <c r="A64" s="15"/>
      <c r="B64" s="15"/>
      <c r="C64" s="15"/>
      <c r="D64" s="2"/>
      <c r="E64" s="15"/>
      <c r="F64" s="15"/>
      <c r="G64" s="15"/>
      <c r="H64" s="16"/>
      <c r="I64" s="15"/>
      <c r="J64" s="15"/>
      <c r="K64" s="15"/>
      <c r="L64" s="15"/>
      <c r="M64" s="17"/>
      <c r="N64" s="17"/>
    </row>
    <row r="65" spans="1:14" s="7" customFormat="1">
      <c r="A65" s="15"/>
      <c r="B65" s="15"/>
      <c r="C65" s="15"/>
      <c r="D65" s="2"/>
      <c r="E65" s="15"/>
      <c r="F65" s="15"/>
      <c r="G65" s="15"/>
      <c r="H65" s="16"/>
      <c r="I65" s="15"/>
      <c r="J65" s="15"/>
      <c r="K65" s="15"/>
      <c r="L65" s="15"/>
      <c r="M65" s="17"/>
      <c r="N65" s="17"/>
    </row>
    <row r="66" spans="1:14" s="7" customFormat="1">
      <c r="A66" s="15"/>
      <c r="B66" s="15"/>
      <c r="C66" s="15"/>
      <c r="D66" s="15"/>
      <c r="E66" s="15"/>
      <c r="F66" s="15"/>
      <c r="G66" s="15"/>
      <c r="H66" s="16"/>
      <c r="I66" s="15"/>
      <c r="J66" s="15"/>
      <c r="K66" s="15"/>
      <c r="L66" s="15"/>
      <c r="M66" s="17"/>
      <c r="N66" s="17"/>
    </row>
    <row r="67" spans="1:14" s="7" customFormat="1">
      <c r="A67" s="15"/>
      <c r="B67" s="15"/>
      <c r="C67" s="15"/>
      <c r="D67" s="15"/>
      <c r="E67" s="15"/>
      <c r="F67" s="15"/>
      <c r="G67" s="15"/>
      <c r="H67" s="16"/>
      <c r="I67" s="15"/>
      <c r="J67" s="15"/>
      <c r="K67" s="15"/>
      <c r="L67" s="15"/>
      <c r="M67" s="17"/>
      <c r="N67" s="17"/>
    </row>
    <row r="68" spans="1:14" s="7" customFormat="1">
      <c r="A68" s="15"/>
      <c r="B68" s="15"/>
      <c r="C68" s="18"/>
      <c r="D68" s="15"/>
      <c r="E68" s="15"/>
      <c r="F68" s="15"/>
      <c r="G68" s="15"/>
      <c r="H68" s="16"/>
      <c r="I68" s="15"/>
      <c r="J68" s="15"/>
      <c r="K68" s="15"/>
      <c r="L68" s="15"/>
      <c r="M68" s="17"/>
      <c r="N68" s="17"/>
    </row>
    <row r="69" spans="1:14" s="24" customFormat="1">
      <c r="A69" s="19"/>
      <c r="B69" s="20"/>
      <c r="C69" s="21"/>
      <c r="D69" s="15"/>
      <c r="E69" s="20"/>
      <c r="F69" s="20"/>
      <c r="G69" s="22"/>
      <c r="H69" s="23"/>
      <c r="I69" s="20"/>
      <c r="J69" s="20"/>
      <c r="K69" s="20"/>
      <c r="L69" s="4"/>
    </row>
    <row r="70" spans="1:14" s="24" customFormat="1">
      <c r="A70" s="21"/>
      <c r="B70" s="20"/>
      <c r="C70" s="21"/>
      <c r="D70" s="15"/>
      <c r="E70" s="4"/>
      <c r="F70" s="4"/>
      <c r="G70" s="22"/>
      <c r="H70" s="23"/>
      <c r="I70" s="20"/>
      <c r="J70" s="4"/>
      <c r="K70" s="4"/>
      <c r="L70" s="4"/>
    </row>
    <row r="71" spans="1:14" s="24" customFormat="1">
      <c r="A71" s="21"/>
      <c r="B71" s="20"/>
      <c r="C71" s="21"/>
      <c r="D71" s="15"/>
      <c r="E71" s="4"/>
      <c r="F71" s="4"/>
      <c r="G71" s="22"/>
      <c r="H71" s="23"/>
      <c r="I71" s="20"/>
      <c r="J71" s="4"/>
      <c r="K71" s="4"/>
      <c r="L71" s="4"/>
    </row>
  </sheetData>
  <sheetProtection formatCells="0" formatColumns="0" formatRows="0" autoFilter="0"/>
  <mergeCells count="21">
    <mergeCell ref="A60:B60"/>
    <mergeCell ref="A1:N1"/>
    <mergeCell ref="A2:N2"/>
    <mergeCell ref="M6:M8"/>
    <mergeCell ref="N6:N8"/>
    <mergeCell ref="C6:C8"/>
    <mergeCell ref="F6:F8"/>
    <mergeCell ref="G6:I7"/>
    <mergeCell ref="J6:J8"/>
    <mergeCell ref="K6:K8"/>
    <mergeCell ref="D3:K3"/>
    <mergeCell ref="D4:K4"/>
    <mergeCell ref="D6:D8"/>
    <mergeCell ref="E6:E8"/>
    <mergeCell ref="L6:L8"/>
    <mergeCell ref="A49:C49"/>
    <mergeCell ref="B57:C57"/>
    <mergeCell ref="A6:A8"/>
    <mergeCell ref="B6:B8"/>
    <mergeCell ref="A51:B52"/>
    <mergeCell ref="D51:E52"/>
  </mergeCells>
  <dataValidations count="3">
    <dataValidation type="list" allowBlank="1" showInputMessage="1" showErrorMessage="1" sqref="F10:F48">
      <formula1>образ</formula1>
    </dataValidation>
    <dataValidation type="list" allowBlank="1" showInputMessage="1" showErrorMessage="1" sqref="J10:J48">
      <formula1>категория</formula1>
    </dataValidation>
    <dataValidation type="list" allowBlank="1" showInputMessage="1" showErrorMessage="1" sqref="C10:C48">
      <formula1>педы</formula1>
    </dataValidation>
  </dataValidations>
  <printOptions horizontalCentered="1"/>
  <pageMargins left="0.24" right="0.23622047244094491" top="0.45" bottom="0.15748031496062992" header="0.15748031496062992" footer="0.15748031496062992"/>
  <pageSetup paperSize="9" scale="47" fitToHeight="11" orientation="landscape" r:id="rId1"/>
  <headerFooter alignWithMargins="0"/>
  <rowBreaks count="1" manualBreakCount="1">
    <brk id="5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54"/>
  <sheetViews>
    <sheetView zoomScale="75" zoomScaleNormal="70" zoomScaleSheetLayoutView="65" workbookViewId="0">
      <pane xSplit="3" ySplit="9" topLeftCell="D25" activePane="bottomRight" state="frozen"/>
      <selection pane="topRight" activeCell="D1" sqref="D1"/>
      <selection pane="bottomLeft" activeCell="A8" sqref="A8"/>
      <selection pane="bottomRight" activeCell="E41" sqref="E41"/>
    </sheetView>
  </sheetViews>
  <sheetFormatPr defaultRowHeight="15"/>
  <cols>
    <col min="1" max="1" width="5.85546875" style="4" customWidth="1"/>
    <col min="2" max="2" width="34" style="3" customWidth="1"/>
    <col min="3" max="3" width="26.42578125" style="3" customWidth="1"/>
    <col min="4" max="4" width="6.5703125" style="3" customWidth="1"/>
    <col min="5" max="5" width="39.140625" style="3" customWidth="1"/>
    <col min="6" max="6" width="17.140625" style="3" customWidth="1"/>
    <col min="7" max="7" width="28.42578125" style="3" customWidth="1"/>
    <col min="8" max="8" width="23.140625" style="24" customWidth="1"/>
    <col min="9" max="9" width="32" style="4" customWidth="1"/>
    <col min="10" max="10" width="18.140625" style="3" customWidth="1"/>
    <col min="11" max="11" width="20.42578125" style="3" customWidth="1"/>
    <col min="12" max="12" width="18.5703125" style="3" customWidth="1"/>
    <col min="13" max="13" width="15.42578125" style="3" customWidth="1"/>
    <col min="14" max="14" width="15.7109375" style="3" customWidth="1"/>
    <col min="15" max="16384" width="9.140625" style="3"/>
  </cols>
  <sheetData>
    <row r="1" spans="1:14" ht="18.75" customHeight="1">
      <c r="A1" s="175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.75" customHeight="1">
      <c r="A2" s="176" t="s">
        <v>241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6.5" customHeight="1">
      <c r="A3" s="84"/>
      <c r="B3" s="84"/>
      <c r="C3" s="84"/>
      <c r="D3" s="182">
        <v>42856</v>
      </c>
      <c r="E3" s="182"/>
      <c r="F3" s="182"/>
      <c r="G3" s="182"/>
      <c r="H3" s="182"/>
      <c r="I3" s="182"/>
      <c r="J3" s="182"/>
      <c r="K3" s="182"/>
      <c r="L3" s="84"/>
      <c r="M3" s="84"/>
      <c r="N3" s="84"/>
    </row>
    <row r="4" spans="1:14" ht="16.5">
      <c r="A4" s="84"/>
      <c r="B4" s="84"/>
      <c r="C4" s="84"/>
      <c r="D4" s="183" t="s">
        <v>82</v>
      </c>
      <c r="E4" s="183"/>
      <c r="F4" s="183"/>
      <c r="G4" s="183"/>
      <c r="H4" s="183"/>
      <c r="I4" s="183"/>
      <c r="J4" s="183"/>
      <c r="K4" s="183"/>
      <c r="L4" s="84"/>
      <c r="M4" s="84"/>
      <c r="N4" s="84"/>
    </row>
    <row r="5" spans="1:14" ht="6.75" customHeight="1">
      <c r="A5" s="84"/>
      <c r="B5" s="84"/>
      <c r="C5" s="84"/>
      <c r="D5" s="84"/>
      <c r="E5" s="84"/>
      <c r="F5" s="84"/>
      <c r="G5" s="95"/>
      <c r="H5" s="84"/>
      <c r="I5" s="83"/>
      <c r="J5" s="84"/>
      <c r="K5" s="84"/>
      <c r="L5" s="84"/>
      <c r="M5" s="84"/>
      <c r="N5" s="84"/>
    </row>
    <row r="6" spans="1:14" ht="35.25" customHeight="1">
      <c r="A6" s="171" t="s">
        <v>1</v>
      </c>
      <c r="B6" s="171" t="s">
        <v>78</v>
      </c>
      <c r="C6" s="171" t="s">
        <v>53</v>
      </c>
      <c r="D6" s="184" t="s">
        <v>2</v>
      </c>
      <c r="E6" s="178" t="s">
        <v>83</v>
      </c>
      <c r="F6" s="171" t="s">
        <v>54</v>
      </c>
      <c r="G6" s="171" t="s">
        <v>3</v>
      </c>
      <c r="H6" s="171"/>
      <c r="I6" s="171"/>
      <c r="J6" s="181" t="s">
        <v>81</v>
      </c>
      <c r="K6" s="181" t="s">
        <v>76</v>
      </c>
      <c r="L6" s="178" t="s">
        <v>51</v>
      </c>
      <c r="M6" s="178" t="s">
        <v>9</v>
      </c>
      <c r="N6" s="178" t="s">
        <v>79</v>
      </c>
    </row>
    <row r="7" spans="1:14" ht="36" customHeight="1">
      <c r="A7" s="171"/>
      <c r="B7" s="171"/>
      <c r="C7" s="171"/>
      <c r="D7" s="185"/>
      <c r="E7" s="179"/>
      <c r="F7" s="171"/>
      <c r="G7" s="171"/>
      <c r="H7" s="171"/>
      <c r="I7" s="171"/>
      <c r="J7" s="181"/>
      <c r="K7" s="181"/>
      <c r="L7" s="179"/>
      <c r="M7" s="179"/>
      <c r="N7" s="179"/>
    </row>
    <row r="8" spans="1:14" s="6" customFormat="1" ht="114.75" customHeight="1">
      <c r="A8" s="171"/>
      <c r="B8" s="171"/>
      <c r="C8" s="171"/>
      <c r="D8" s="186"/>
      <c r="E8" s="180"/>
      <c r="F8" s="171"/>
      <c r="G8" s="96" t="s">
        <v>4</v>
      </c>
      <c r="H8" s="96" t="s">
        <v>5</v>
      </c>
      <c r="I8" s="96" t="s">
        <v>6</v>
      </c>
      <c r="J8" s="181"/>
      <c r="K8" s="181"/>
      <c r="L8" s="180"/>
      <c r="M8" s="180"/>
      <c r="N8" s="180"/>
    </row>
    <row r="9" spans="1:14" s="6" customForma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</row>
    <row r="10" spans="1:14" s="7" customFormat="1" ht="47.25">
      <c r="A10" s="86">
        <v>1</v>
      </c>
      <c r="B10" s="120" t="s">
        <v>242</v>
      </c>
      <c r="C10" s="88" t="s">
        <v>8</v>
      </c>
      <c r="D10" s="87">
        <v>1</v>
      </c>
      <c r="E10" s="87" t="s">
        <v>52</v>
      </c>
      <c r="F10" s="87" t="s">
        <v>35</v>
      </c>
      <c r="G10" s="120" t="s">
        <v>243</v>
      </c>
      <c r="H10" s="120" t="s">
        <v>244</v>
      </c>
      <c r="I10" s="120" t="s">
        <v>245</v>
      </c>
      <c r="J10" s="87">
        <v>1</v>
      </c>
      <c r="K10" s="87" t="s">
        <v>246</v>
      </c>
      <c r="L10" s="90"/>
      <c r="M10" s="91">
        <v>0.8</v>
      </c>
      <c r="N10" s="91">
        <v>0.8</v>
      </c>
    </row>
    <row r="11" spans="1:14" s="7" customFormat="1" ht="45">
      <c r="A11" s="86">
        <f>A10+1</f>
        <v>2</v>
      </c>
      <c r="B11" s="87" t="s">
        <v>247</v>
      </c>
      <c r="C11" s="88" t="s">
        <v>18</v>
      </c>
      <c r="D11" s="87">
        <v>1</v>
      </c>
      <c r="E11" s="87" t="s">
        <v>52</v>
      </c>
      <c r="F11" s="87" t="s">
        <v>35</v>
      </c>
      <c r="G11" s="107" t="s">
        <v>248</v>
      </c>
      <c r="H11" s="87" t="s">
        <v>249</v>
      </c>
      <c r="I11" s="87" t="s">
        <v>250</v>
      </c>
      <c r="J11" s="87"/>
      <c r="K11" s="87" t="s">
        <v>251</v>
      </c>
      <c r="L11" s="90"/>
      <c r="M11" s="91">
        <v>0.8</v>
      </c>
      <c r="N11" s="91">
        <v>0.8</v>
      </c>
    </row>
    <row r="12" spans="1:14" s="7" customFormat="1" ht="31.5">
      <c r="A12" s="86">
        <f t="shared" ref="A12:A31" si="0">A11+1</f>
        <v>3</v>
      </c>
      <c r="B12" s="88" t="s">
        <v>252</v>
      </c>
      <c r="C12" s="88" t="s">
        <v>19</v>
      </c>
      <c r="D12" s="87">
        <v>1</v>
      </c>
      <c r="E12" s="87" t="s">
        <v>52</v>
      </c>
      <c r="F12" s="87" t="s">
        <v>36</v>
      </c>
      <c r="G12" s="87" t="s">
        <v>253</v>
      </c>
      <c r="H12" s="120" t="s">
        <v>254</v>
      </c>
      <c r="I12" s="87" t="s">
        <v>255</v>
      </c>
      <c r="J12" s="87"/>
      <c r="K12" s="87" t="s">
        <v>256</v>
      </c>
      <c r="L12" s="90"/>
      <c r="M12" s="91">
        <v>0.8</v>
      </c>
      <c r="N12" s="91">
        <v>0.8</v>
      </c>
    </row>
    <row r="13" spans="1:14" s="7" customFormat="1" ht="30">
      <c r="A13" s="86">
        <f t="shared" si="0"/>
        <v>4</v>
      </c>
      <c r="B13" s="106" t="s">
        <v>260</v>
      </c>
      <c r="C13" s="88" t="s">
        <v>27</v>
      </c>
      <c r="D13" s="92">
        <v>1</v>
      </c>
      <c r="E13" s="87" t="s">
        <v>43</v>
      </c>
      <c r="F13" s="87" t="s">
        <v>35</v>
      </c>
      <c r="G13" s="107" t="s">
        <v>261</v>
      </c>
      <c r="H13" s="107" t="s">
        <v>262</v>
      </c>
      <c r="I13" s="122" t="s">
        <v>264</v>
      </c>
      <c r="J13" s="87"/>
      <c r="K13" s="87" t="s">
        <v>263</v>
      </c>
      <c r="L13" s="90"/>
      <c r="M13" s="91">
        <v>0.8</v>
      </c>
      <c r="N13" s="91">
        <v>0.8</v>
      </c>
    </row>
    <row r="14" spans="1:14" s="7" customFormat="1" ht="45">
      <c r="A14" s="86">
        <f t="shared" si="0"/>
        <v>5</v>
      </c>
      <c r="B14" s="123" t="s">
        <v>265</v>
      </c>
      <c r="C14" s="88" t="s">
        <v>26</v>
      </c>
      <c r="D14" s="92">
        <v>1</v>
      </c>
      <c r="E14" s="87" t="s">
        <v>45</v>
      </c>
      <c r="F14" s="87" t="s">
        <v>36</v>
      </c>
      <c r="G14" s="107" t="s">
        <v>266</v>
      </c>
      <c r="H14" s="107" t="s">
        <v>267</v>
      </c>
      <c r="I14" s="107" t="s">
        <v>268</v>
      </c>
      <c r="J14" s="87"/>
      <c r="K14" s="87" t="s">
        <v>269</v>
      </c>
      <c r="L14" s="90"/>
      <c r="M14" s="91">
        <v>0.8</v>
      </c>
      <c r="N14" s="91">
        <v>0.8</v>
      </c>
    </row>
    <row r="15" spans="1:14" s="7" customFormat="1" ht="45">
      <c r="A15" s="86">
        <v>6</v>
      </c>
      <c r="B15" s="123" t="s">
        <v>270</v>
      </c>
      <c r="C15" s="88" t="s">
        <v>26</v>
      </c>
      <c r="D15" s="92">
        <v>1</v>
      </c>
      <c r="E15" s="87" t="s">
        <v>45</v>
      </c>
      <c r="F15" s="87" t="s">
        <v>36</v>
      </c>
      <c r="G15" s="107" t="s">
        <v>271</v>
      </c>
      <c r="H15" s="107" t="s">
        <v>272</v>
      </c>
      <c r="I15" s="107" t="s">
        <v>273</v>
      </c>
      <c r="J15" s="87"/>
      <c r="K15" s="87" t="s">
        <v>274</v>
      </c>
      <c r="L15" s="90"/>
      <c r="M15" s="91">
        <v>0.8</v>
      </c>
      <c r="N15" s="91">
        <v>0.8</v>
      </c>
    </row>
    <row r="16" spans="1:14" s="7" customFormat="1" ht="45">
      <c r="A16" s="86">
        <v>7</v>
      </c>
      <c r="B16" s="123" t="s">
        <v>275</v>
      </c>
      <c r="C16" s="88" t="s">
        <v>26</v>
      </c>
      <c r="D16" s="92">
        <v>1</v>
      </c>
      <c r="E16" s="87" t="s">
        <v>45</v>
      </c>
      <c r="F16" s="87"/>
      <c r="G16" s="148" t="s">
        <v>276</v>
      </c>
      <c r="H16" s="107" t="s">
        <v>413</v>
      </c>
      <c r="I16" s="89"/>
      <c r="J16" s="87"/>
      <c r="K16" s="87" t="s">
        <v>277</v>
      </c>
      <c r="L16" s="90"/>
      <c r="M16" s="91">
        <v>0.8</v>
      </c>
      <c r="N16" s="91">
        <v>0.8</v>
      </c>
    </row>
    <row r="17" spans="1:14" s="145" customFormat="1" ht="45">
      <c r="A17" s="142">
        <v>8</v>
      </c>
      <c r="B17" s="123" t="s">
        <v>381</v>
      </c>
      <c r="C17" s="106" t="s">
        <v>382</v>
      </c>
      <c r="D17" s="115">
        <v>1</v>
      </c>
      <c r="E17" s="107" t="s">
        <v>45</v>
      </c>
      <c r="F17" s="107" t="s">
        <v>35</v>
      </c>
      <c r="G17" s="107" t="s">
        <v>165</v>
      </c>
      <c r="H17" s="107" t="s">
        <v>403</v>
      </c>
      <c r="I17" s="107" t="s">
        <v>404</v>
      </c>
      <c r="J17" s="107"/>
      <c r="K17" s="107" t="s">
        <v>383</v>
      </c>
      <c r="L17" s="143"/>
      <c r="M17" s="144">
        <v>0.8</v>
      </c>
      <c r="N17" s="144">
        <v>0.4</v>
      </c>
    </row>
    <row r="18" spans="1:14" s="7" customFormat="1" ht="45">
      <c r="A18" s="86">
        <v>9</v>
      </c>
      <c r="B18" s="123" t="s">
        <v>278</v>
      </c>
      <c r="C18" s="88" t="s">
        <v>26</v>
      </c>
      <c r="D18" s="92">
        <v>1</v>
      </c>
      <c r="E18" s="87" t="s">
        <v>45</v>
      </c>
      <c r="F18" s="87" t="s">
        <v>35</v>
      </c>
      <c r="G18" s="107" t="s">
        <v>279</v>
      </c>
      <c r="H18" s="107" t="s">
        <v>280</v>
      </c>
      <c r="I18" s="124" t="s">
        <v>281</v>
      </c>
      <c r="J18" s="87"/>
      <c r="K18" s="87" t="s">
        <v>282</v>
      </c>
      <c r="L18" s="90"/>
      <c r="M18" s="91">
        <v>0.8</v>
      </c>
      <c r="N18" s="91">
        <v>0.8</v>
      </c>
    </row>
    <row r="19" spans="1:14" s="7" customFormat="1" ht="45">
      <c r="A19" s="86">
        <v>10</v>
      </c>
      <c r="B19" s="123" t="s">
        <v>314</v>
      </c>
      <c r="C19" s="88" t="s">
        <v>26</v>
      </c>
      <c r="D19" s="92">
        <v>1</v>
      </c>
      <c r="E19" s="87" t="s">
        <v>45</v>
      </c>
      <c r="F19" s="87" t="s">
        <v>36</v>
      </c>
      <c r="G19" s="148" t="s">
        <v>315</v>
      </c>
      <c r="H19" s="148" t="s">
        <v>316</v>
      </c>
      <c r="I19" s="107" t="s">
        <v>317</v>
      </c>
      <c r="J19" s="87"/>
      <c r="K19" s="87" t="s">
        <v>318</v>
      </c>
      <c r="L19" s="90"/>
      <c r="M19" s="91">
        <v>0.8</v>
      </c>
      <c r="N19" s="91">
        <v>0.8</v>
      </c>
    </row>
    <row r="20" spans="1:14" s="7" customFormat="1" ht="45">
      <c r="A20" s="86">
        <v>11</v>
      </c>
      <c r="B20" s="123" t="s">
        <v>283</v>
      </c>
      <c r="C20" s="88" t="s">
        <v>26</v>
      </c>
      <c r="D20" s="92">
        <v>1</v>
      </c>
      <c r="E20" s="87" t="s">
        <v>45</v>
      </c>
      <c r="F20" s="87"/>
      <c r="G20" s="107" t="s">
        <v>284</v>
      </c>
      <c r="H20" s="107" t="s">
        <v>285</v>
      </c>
      <c r="I20" s="89"/>
      <c r="J20" s="87"/>
      <c r="K20" s="87" t="s">
        <v>286</v>
      </c>
      <c r="L20" s="90"/>
      <c r="M20" s="91">
        <v>0.8</v>
      </c>
      <c r="N20" s="91">
        <v>0.8</v>
      </c>
    </row>
    <row r="21" spans="1:14" s="7" customFormat="1" ht="45">
      <c r="A21" s="86">
        <v>12</v>
      </c>
      <c r="B21" s="123" t="s">
        <v>287</v>
      </c>
      <c r="C21" s="88" t="s">
        <v>26</v>
      </c>
      <c r="D21" s="92">
        <v>1</v>
      </c>
      <c r="E21" s="87" t="s">
        <v>45</v>
      </c>
      <c r="F21" s="87" t="s">
        <v>36</v>
      </c>
      <c r="G21" s="107" t="s">
        <v>288</v>
      </c>
      <c r="H21" s="107" t="s">
        <v>289</v>
      </c>
      <c r="I21" s="107" t="s">
        <v>290</v>
      </c>
      <c r="J21" s="87"/>
      <c r="K21" s="87" t="s">
        <v>291</v>
      </c>
      <c r="L21" s="90"/>
      <c r="M21" s="91">
        <v>0.8</v>
      </c>
      <c r="N21" s="91">
        <v>0.8</v>
      </c>
    </row>
    <row r="22" spans="1:14" s="7" customFormat="1" ht="45">
      <c r="A22" s="86">
        <v>13</v>
      </c>
      <c r="B22" s="123" t="s">
        <v>292</v>
      </c>
      <c r="C22" s="88" t="s">
        <v>26</v>
      </c>
      <c r="D22" s="92">
        <v>1</v>
      </c>
      <c r="E22" s="87" t="str">
        <f>VLOOKUP($C:$C,справка!$1:$1048576,2,0)</f>
        <v xml:space="preserve">Должности работников учебно-вспомогательного персонала второго уровня </v>
      </c>
      <c r="F22" s="87" t="s">
        <v>36</v>
      </c>
      <c r="G22" s="107" t="s">
        <v>293</v>
      </c>
      <c r="H22" s="107" t="s">
        <v>294</v>
      </c>
      <c r="I22" s="107" t="s">
        <v>295</v>
      </c>
      <c r="J22" s="87"/>
      <c r="K22" s="87" t="s">
        <v>296</v>
      </c>
      <c r="L22" s="90"/>
      <c r="M22" s="91">
        <v>0.8</v>
      </c>
      <c r="N22" s="91">
        <v>0.8</v>
      </c>
    </row>
    <row r="23" spans="1:14" s="7" customFormat="1" ht="45">
      <c r="A23" s="86">
        <v>14</v>
      </c>
      <c r="B23" s="123" t="s">
        <v>297</v>
      </c>
      <c r="C23" s="88" t="s">
        <v>26</v>
      </c>
      <c r="D23" s="92">
        <v>1</v>
      </c>
      <c r="E23" s="87" t="str">
        <f>VLOOKUP($C:$C,справка!$1:$1048576,2,0)</f>
        <v xml:space="preserve">Должности работников учебно-вспомогательного персонала второго уровня </v>
      </c>
      <c r="F23" s="87" t="s">
        <v>36</v>
      </c>
      <c r="G23" s="107" t="s">
        <v>298</v>
      </c>
      <c r="H23" s="107" t="s">
        <v>299</v>
      </c>
      <c r="I23" s="107" t="s">
        <v>300</v>
      </c>
      <c r="J23" s="87"/>
      <c r="K23" s="87" t="s">
        <v>301</v>
      </c>
      <c r="L23" s="90"/>
      <c r="M23" s="91">
        <v>0.8</v>
      </c>
      <c r="N23" s="91">
        <v>0.8</v>
      </c>
    </row>
    <row r="24" spans="1:14" s="7" customFormat="1" ht="45">
      <c r="A24" s="86">
        <v>15</v>
      </c>
      <c r="B24" s="123" t="s">
        <v>307</v>
      </c>
      <c r="C24" s="88" t="s">
        <v>26</v>
      </c>
      <c r="D24" s="92">
        <v>1</v>
      </c>
      <c r="E24" s="87" t="str">
        <f>VLOOKUP($C:$C,справка!$1:$1048576,2,0)</f>
        <v xml:space="preserve">Должности работников учебно-вспомогательного персонала второго уровня </v>
      </c>
      <c r="F24" s="87" t="s">
        <v>36</v>
      </c>
      <c r="G24" s="107" t="s">
        <v>308</v>
      </c>
      <c r="H24" s="107" t="s">
        <v>309</v>
      </c>
      <c r="I24" s="107" t="s">
        <v>310</v>
      </c>
      <c r="J24" s="87"/>
      <c r="K24" s="87" t="s">
        <v>311</v>
      </c>
      <c r="L24" s="90"/>
      <c r="M24" s="91">
        <v>0.8</v>
      </c>
      <c r="N24" s="91">
        <v>0.8</v>
      </c>
    </row>
    <row r="25" spans="1:14" s="7" customFormat="1" ht="45">
      <c r="A25" s="86">
        <v>16</v>
      </c>
      <c r="B25" s="123" t="s">
        <v>302</v>
      </c>
      <c r="C25" s="88" t="s">
        <v>26</v>
      </c>
      <c r="D25" s="92">
        <v>1</v>
      </c>
      <c r="E25" s="87" t="str">
        <f>VLOOKUP($C:$C,справка!$1:$1048576,2,0)</f>
        <v xml:space="preserve">Должности работников учебно-вспомогательного персонала второго уровня </v>
      </c>
      <c r="F25" s="87" t="s">
        <v>36</v>
      </c>
      <c r="G25" s="107" t="s">
        <v>303</v>
      </c>
      <c r="H25" s="107" t="s">
        <v>304</v>
      </c>
      <c r="I25" s="107" t="s">
        <v>305</v>
      </c>
      <c r="J25" s="87"/>
      <c r="K25" s="87" t="s">
        <v>306</v>
      </c>
      <c r="L25" s="90"/>
      <c r="M25" s="91">
        <v>0.8</v>
      </c>
      <c r="N25" s="91">
        <v>0.8</v>
      </c>
    </row>
    <row r="26" spans="1:14" s="145" customFormat="1" ht="45">
      <c r="A26" s="142">
        <v>17</v>
      </c>
      <c r="B26" s="123" t="s">
        <v>312</v>
      </c>
      <c r="C26" s="106" t="s">
        <v>26</v>
      </c>
      <c r="D26" s="115">
        <v>1</v>
      </c>
      <c r="E26" s="107" t="str">
        <f>VLOOKUP($C:$C,справка!$1:$1048576,2,0)</f>
        <v xml:space="preserve">Должности работников учебно-вспомогательного персонала второго уровня </v>
      </c>
      <c r="F26" s="107" t="s">
        <v>36</v>
      </c>
      <c r="G26" s="107" t="s">
        <v>400</v>
      </c>
      <c r="H26" s="107" t="s">
        <v>401</v>
      </c>
      <c r="I26" s="107" t="s">
        <v>402</v>
      </c>
      <c r="J26" s="107"/>
      <c r="K26" s="107" t="s">
        <v>313</v>
      </c>
      <c r="L26" s="143"/>
      <c r="M26" s="144">
        <v>0.8</v>
      </c>
      <c r="N26" s="144">
        <v>0.8</v>
      </c>
    </row>
    <row r="27" spans="1:14" s="7" customFormat="1">
      <c r="A27" s="86">
        <v>18</v>
      </c>
      <c r="B27" s="127" t="s">
        <v>238</v>
      </c>
      <c r="C27" s="88" t="s">
        <v>26</v>
      </c>
      <c r="D27" s="92">
        <v>1</v>
      </c>
      <c r="E27" s="87"/>
      <c r="F27" s="87"/>
      <c r="G27" s="125"/>
      <c r="H27" s="125"/>
      <c r="I27" s="125"/>
      <c r="J27" s="87"/>
      <c r="L27" s="90"/>
      <c r="M27" s="91">
        <v>0.8</v>
      </c>
      <c r="N27" s="91">
        <v>0.8</v>
      </c>
    </row>
    <row r="28" spans="1:14" s="7" customFormat="1">
      <c r="A28" s="86">
        <v>19</v>
      </c>
      <c r="B28" s="128" t="s">
        <v>238</v>
      </c>
      <c r="C28" s="88" t="s">
        <v>26</v>
      </c>
      <c r="D28" s="92">
        <v>1</v>
      </c>
      <c r="E28" s="87"/>
      <c r="F28" s="87"/>
      <c r="G28" s="87"/>
      <c r="H28" s="92"/>
      <c r="I28" s="89"/>
      <c r="J28" s="87"/>
      <c r="K28" s="87"/>
      <c r="L28" s="90"/>
      <c r="M28" s="91">
        <v>0.8</v>
      </c>
      <c r="N28" s="91">
        <v>0.8</v>
      </c>
    </row>
    <row r="29" spans="1:14" s="7" customFormat="1" hidden="1">
      <c r="A29" s="86">
        <f>A28+1</f>
        <v>20</v>
      </c>
      <c r="B29" s="87"/>
      <c r="C29" s="87"/>
      <c r="D29" s="92"/>
      <c r="E29" s="87" t="e">
        <f>VLOOKUP($C:$C,справка!$1:$1048576,2,0)</f>
        <v>#N/A</v>
      </c>
      <c r="F29" s="87"/>
      <c r="G29" s="87"/>
      <c r="H29" s="92"/>
      <c r="I29" s="89"/>
      <c r="J29" s="87"/>
      <c r="K29" s="87" t="s">
        <v>77</v>
      </c>
      <c r="L29" s="90"/>
      <c r="M29" s="91">
        <v>0.8</v>
      </c>
      <c r="N29" s="91">
        <v>0.8</v>
      </c>
    </row>
    <row r="30" spans="1:14" s="7" customFormat="1" hidden="1">
      <c r="A30" s="86">
        <v>14</v>
      </c>
      <c r="B30" s="87"/>
      <c r="C30" s="87"/>
      <c r="D30" s="92"/>
      <c r="E30" s="87" t="e">
        <f>VLOOKUP($C:$C,справка!$1:$1048576,2,0)</f>
        <v>#N/A</v>
      </c>
      <c r="F30" s="87"/>
      <c r="G30" s="87"/>
      <c r="H30" s="92"/>
      <c r="I30" s="89"/>
      <c r="J30" s="87"/>
      <c r="K30" s="87" t="s">
        <v>77</v>
      </c>
      <c r="L30" s="90"/>
      <c r="M30" s="91">
        <v>0.8</v>
      </c>
      <c r="N30" s="91">
        <v>0.8</v>
      </c>
    </row>
    <row r="31" spans="1:14" s="7" customFormat="1" hidden="1">
      <c r="A31" s="86">
        <f t="shared" si="0"/>
        <v>15</v>
      </c>
      <c r="B31" s="87"/>
      <c r="C31" s="87"/>
      <c r="D31" s="92"/>
      <c r="E31" s="87" t="e">
        <f>VLOOKUP($C:$C,справка!$1:$1048576,2,0)</f>
        <v>#N/A</v>
      </c>
      <c r="F31" s="87"/>
      <c r="G31" s="87"/>
      <c r="H31" s="92"/>
      <c r="I31" s="89"/>
      <c r="J31" s="87"/>
      <c r="K31" s="87" t="s">
        <v>77</v>
      </c>
      <c r="L31" s="90"/>
      <c r="M31" s="91">
        <v>0.8</v>
      </c>
      <c r="N31" s="91">
        <v>0.8</v>
      </c>
    </row>
    <row r="32" spans="1:14" s="8" customFormat="1" ht="14.25">
      <c r="A32" s="187" t="s">
        <v>7</v>
      </c>
      <c r="B32" s="187"/>
      <c r="C32" s="187"/>
      <c r="D32" s="93">
        <f>SUM(D10:D31)</f>
        <v>19</v>
      </c>
      <c r="E32" s="93"/>
      <c r="F32" s="94"/>
      <c r="G32" s="93"/>
      <c r="H32" s="93"/>
      <c r="I32" s="93"/>
      <c r="J32" s="93"/>
      <c r="K32" s="93"/>
      <c r="L32" s="93"/>
      <c r="M32" s="93"/>
      <c r="N32" s="93"/>
    </row>
    <row r="33" spans="1:14" s="7" customFormat="1">
      <c r="A33" s="5"/>
      <c r="B33" s="5"/>
      <c r="C33" s="5"/>
      <c r="D33" s="2"/>
      <c r="E33" s="5"/>
      <c r="F33" s="11"/>
      <c r="G33" s="5"/>
      <c r="H33" s="9"/>
      <c r="I33" s="28"/>
      <c r="J33" s="10"/>
      <c r="K33" s="10"/>
      <c r="L33" s="12"/>
      <c r="M33" s="13"/>
      <c r="N33" s="13"/>
    </row>
    <row r="34" spans="1:14" s="66" customFormat="1" ht="18.75">
      <c r="A34" s="172" t="s">
        <v>85</v>
      </c>
      <c r="B34" s="172"/>
      <c r="C34" s="131"/>
      <c r="D34" s="173"/>
      <c r="E34" s="173"/>
      <c r="F34" s="132"/>
      <c r="G34" s="133"/>
      <c r="H34" s="61"/>
      <c r="I34" s="61"/>
      <c r="J34" s="63"/>
      <c r="K34" s="63"/>
      <c r="L34" s="64"/>
      <c r="M34" s="65"/>
      <c r="N34" s="65"/>
    </row>
    <row r="35" spans="1:14" s="66" customFormat="1" ht="18.75">
      <c r="A35" s="172"/>
      <c r="B35" s="172"/>
      <c r="C35" s="131"/>
      <c r="D35" s="173"/>
      <c r="E35" s="173"/>
      <c r="F35" s="132"/>
      <c r="G35" s="134" t="s">
        <v>86</v>
      </c>
      <c r="H35" s="61"/>
      <c r="I35" s="61"/>
      <c r="J35" s="63"/>
      <c r="K35" s="63"/>
      <c r="L35" s="67"/>
      <c r="M35" s="68"/>
      <c r="N35" s="68"/>
    </row>
    <row r="36" spans="1:14" s="66" customFormat="1" ht="18.75">
      <c r="A36" s="135"/>
      <c r="B36" s="136"/>
      <c r="C36" s="136"/>
      <c r="D36" s="136"/>
      <c r="E36" s="136"/>
      <c r="F36" s="136"/>
      <c r="G36" s="137" t="s">
        <v>17</v>
      </c>
      <c r="H36" s="61"/>
      <c r="I36" s="61"/>
      <c r="J36" s="63"/>
      <c r="K36" s="63"/>
      <c r="L36" s="67"/>
      <c r="M36" s="68"/>
      <c r="N36" s="68"/>
    </row>
    <row r="37" spans="1:14" s="66" customFormat="1" ht="15.75">
      <c r="A37" s="149" t="s">
        <v>56</v>
      </c>
      <c r="B37" s="150"/>
      <c r="C37" s="61"/>
      <c r="D37" s="61"/>
      <c r="E37" s="62"/>
      <c r="F37" s="62"/>
      <c r="G37" s="61"/>
      <c r="H37" s="61"/>
      <c r="I37" s="61"/>
      <c r="J37" s="63"/>
      <c r="K37" s="63"/>
      <c r="L37" s="67"/>
      <c r="M37" s="68"/>
      <c r="N37" s="68"/>
    </row>
    <row r="38" spans="1:14" s="66" customFormat="1" ht="15.75">
      <c r="A38" s="149" t="s">
        <v>86</v>
      </c>
      <c r="B38" s="150"/>
      <c r="C38" s="69"/>
      <c r="D38" s="69"/>
      <c r="E38" s="70"/>
      <c r="F38" s="70"/>
      <c r="G38" s="69"/>
      <c r="H38" s="69"/>
      <c r="I38" s="71"/>
      <c r="J38" s="72"/>
      <c r="K38" s="72"/>
      <c r="L38" s="73"/>
      <c r="M38" s="68"/>
      <c r="N38" s="68"/>
    </row>
    <row r="39" spans="1:14" s="66" customFormat="1" ht="15.75">
      <c r="A39" s="188">
        <v>89134951385</v>
      </c>
      <c r="B39" s="188"/>
      <c r="C39" s="71"/>
      <c r="D39" s="71"/>
      <c r="E39" s="70"/>
      <c r="F39" s="70"/>
      <c r="G39" s="74"/>
      <c r="H39" s="71"/>
      <c r="I39" s="71"/>
      <c r="J39" s="72"/>
      <c r="K39" s="72"/>
      <c r="L39" s="73"/>
      <c r="M39" s="75"/>
      <c r="N39" s="75"/>
    </row>
    <row r="40" spans="1:14" s="66" customFormat="1" ht="15.75">
      <c r="A40" s="76"/>
      <c r="B40" s="170"/>
      <c r="C40" s="170"/>
      <c r="D40" s="61"/>
      <c r="E40" s="76"/>
      <c r="F40" s="77"/>
      <c r="G40" s="78"/>
      <c r="H40" s="69"/>
      <c r="I40" s="69"/>
      <c r="J40" s="76"/>
      <c r="K40" s="76"/>
      <c r="L40" s="79"/>
      <c r="M40" s="80"/>
      <c r="N40" s="80"/>
    </row>
    <row r="41" spans="1:14" s="66" customFormat="1" ht="15.75">
      <c r="C41" s="69"/>
      <c r="D41" s="69"/>
      <c r="E41" s="71"/>
      <c r="F41" s="70"/>
      <c r="G41" s="69"/>
      <c r="H41" s="69"/>
      <c r="I41" s="69"/>
      <c r="J41" s="71"/>
      <c r="K41" s="71"/>
      <c r="L41" s="81"/>
      <c r="M41" s="82"/>
      <c r="N41" s="82"/>
    </row>
    <row r="42" spans="1:14" s="66" customFormat="1" ht="15.75">
      <c r="C42" s="71"/>
      <c r="D42" s="71"/>
      <c r="E42" s="71"/>
      <c r="F42" s="70"/>
      <c r="G42" s="71"/>
      <c r="H42" s="71"/>
      <c r="I42" s="71"/>
      <c r="J42" s="71"/>
      <c r="K42" s="71"/>
      <c r="L42" s="81"/>
      <c r="M42" s="82"/>
      <c r="N42" s="82"/>
    </row>
    <row r="43" spans="1:14" s="66" customFormat="1" ht="15.75">
      <c r="C43" s="71"/>
      <c r="D43" s="71"/>
      <c r="E43" s="71"/>
      <c r="F43" s="70"/>
      <c r="G43" s="71"/>
      <c r="H43" s="71"/>
      <c r="I43" s="71"/>
      <c r="J43" s="71"/>
      <c r="K43" s="71"/>
      <c r="L43" s="81"/>
      <c r="M43" s="82"/>
      <c r="N43" s="82"/>
    </row>
    <row r="44" spans="1:14" s="66" customFormat="1" ht="15.75">
      <c r="A44" s="71"/>
      <c r="B44" s="71"/>
      <c r="C44" s="71"/>
      <c r="D44" s="71"/>
      <c r="E44" s="71"/>
      <c r="F44" s="70"/>
      <c r="G44" s="71"/>
      <c r="H44" s="71"/>
      <c r="I44" s="71"/>
      <c r="J44" s="71"/>
      <c r="K44" s="71"/>
      <c r="L44" s="81"/>
      <c r="M44" s="82"/>
      <c r="N44" s="82"/>
    </row>
    <row r="45" spans="1:14" s="66" customFormat="1" ht="15.75">
      <c r="A45" s="71"/>
      <c r="B45" s="71"/>
      <c r="C45" s="71"/>
      <c r="D45" s="71"/>
      <c r="E45" s="71"/>
      <c r="F45" s="70"/>
      <c r="G45" s="71"/>
      <c r="H45" s="71"/>
      <c r="I45" s="71"/>
      <c r="J45" s="72"/>
      <c r="K45" s="72"/>
      <c r="L45" s="81"/>
      <c r="M45" s="82"/>
      <c r="N45" s="82"/>
    </row>
    <row r="46" spans="1:14" s="7" customFormat="1">
      <c r="A46" s="15"/>
      <c r="B46" s="15"/>
      <c r="C46" s="15"/>
      <c r="D46" s="2"/>
      <c r="E46" s="15"/>
      <c r="F46" s="15"/>
      <c r="G46" s="15"/>
      <c r="H46" s="16"/>
      <c r="I46" s="15"/>
      <c r="J46" s="15"/>
      <c r="K46" s="15"/>
      <c r="L46" s="15"/>
      <c r="M46" s="14"/>
      <c r="N46" s="14"/>
    </row>
    <row r="47" spans="1:14" s="7" customFormat="1">
      <c r="A47" s="15"/>
      <c r="B47" s="15"/>
      <c r="C47" s="15"/>
      <c r="D47" s="2"/>
      <c r="E47" s="15"/>
      <c r="F47" s="15"/>
      <c r="G47" s="15"/>
      <c r="H47" s="16"/>
      <c r="I47" s="15"/>
      <c r="J47" s="15"/>
      <c r="K47" s="15"/>
      <c r="L47" s="15"/>
      <c r="M47" s="17"/>
      <c r="N47" s="17"/>
    </row>
    <row r="48" spans="1:14" s="7" customFormat="1">
      <c r="A48" s="15"/>
      <c r="B48" s="15"/>
      <c r="C48" s="15"/>
      <c r="D48" s="2"/>
      <c r="E48" s="15"/>
      <c r="F48" s="15"/>
      <c r="G48" s="15"/>
      <c r="H48" s="16"/>
      <c r="I48" s="15"/>
      <c r="J48" s="15"/>
      <c r="K48" s="15"/>
      <c r="L48" s="15"/>
      <c r="M48" s="17"/>
      <c r="N48" s="17"/>
    </row>
    <row r="49" spans="1:14" s="7" customFormat="1">
      <c r="A49" s="15"/>
      <c r="B49" s="15"/>
      <c r="C49" s="15"/>
      <c r="D49" s="15"/>
      <c r="E49" s="15"/>
      <c r="F49" s="15"/>
      <c r="G49" s="15"/>
      <c r="H49" s="16"/>
      <c r="I49" s="15"/>
      <c r="J49" s="15"/>
      <c r="K49" s="15"/>
      <c r="L49" s="15"/>
      <c r="M49" s="17"/>
      <c r="N49" s="17"/>
    </row>
    <row r="50" spans="1:14" s="7" customFormat="1">
      <c r="A50" s="15"/>
      <c r="B50" s="15"/>
      <c r="C50" s="15"/>
      <c r="D50" s="15"/>
      <c r="E50" s="15"/>
      <c r="F50" s="15"/>
      <c r="G50" s="15"/>
      <c r="H50" s="16"/>
      <c r="I50" s="15"/>
      <c r="J50" s="15"/>
      <c r="K50" s="15"/>
      <c r="L50" s="15"/>
      <c r="M50" s="17"/>
      <c r="N50" s="17"/>
    </row>
    <row r="51" spans="1:14" s="7" customFormat="1">
      <c r="A51" s="15"/>
      <c r="B51" s="15"/>
      <c r="C51" s="18"/>
      <c r="D51" s="15"/>
      <c r="E51" s="15"/>
      <c r="F51" s="15"/>
      <c r="G51" s="15"/>
      <c r="H51" s="16"/>
      <c r="I51" s="15"/>
      <c r="J51" s="15"/>
      <c r="K51" s="15"/>
      <c r="L51" s="15"/>
      <c r="M51" s="17"/>
      <c r="N51" s="17"/>
    </row>
    <row r="52" spans="1:14" s="24" customFormat="1">
      <c r="A52" s="19"/>
      <c r="B52" s="20"/>
      <c r="C52" s="21"/>
      <c r="D52" s="15"/>
      <c r="E52" s="20"/>
      <c r="F52" s="20"/>
      <c r="G52" s="22"/>
      <c r="H52" s="23"/>
      <c r="I52" s="20"/>
      <c r="J52" s="20"/>
      <c r="K52" s="20"/>
      <c r="L52" s="4"/>
    </row>
    <row r="53" spans="1:14" s="24" customFormat="1">
      <c r="A53" s="21"/>
      <c r="B53" s="20"/>
      <c r="C53" s="21"/>
      <c r="D53" s="15"/>
      <c r="E53" s="4"/>
      <c r="F53" s="4"/>
      <c r="G53" s="22"/>
      <c r="H53" s="23"/>
      <c r="I53" s="20"/>
      <c r="J53" s="4"/>
      <c r="K53" s="4"/>
      <c r="L53" s="4"/>
    </row>
    <row r="54" spans="1:14" s="24" customFormat="1">
      <c r="A54" s="21"/>
      <c r="B54" s="20"/>
      <c r="C54" s="21"/>
      <c r="D54" s="15"/>
      <c r="E54" s="4"/>
      <c r="F54" s="4"/>
      <c r="G54" s="22"/>
      <c r="H54" s="23"/>
      <c r="I54" s="20"/>
      <c r="J54" s="4"/>
      <c r="K54" s="4"/>
      <c r="L54" s="4"/>
    </row>
  </sheetData>
  <sheetProtection formatCells="0" formatColumns="0" formatRows="0" autoFilter="0"/>
  <mergeCells count="21">
    <mergeCell ref="B40:C40"/>
    <mergeCell ref="D3:K3"/>
    <mergeCell ref="A39:B39"/>
    <mergeCell ref="L6:L8"/>
    <mergeCell ref="M6:M8"/>
    <mergeCell ref="N6:N8"/>
    <mergeCell ref="A1:N1"/>
    <mergeCell ref="A2:N2"/>
    <mergeCell ref="A6:A8"/>
    <mergeCell ref="B6:B8"/>
    <mergeCell ref="C6:C8"/>
    <mergeCell ref="F6:F8"/>
    <mergeCell ref="G6:I7"/>
    <mergeCell ref="J6:J8"/>
    <mergeCell ref="K6:K8"/>
    <mergeCell ref="A32:C32"/>
    <mergeCell ref="D4:K4"/>
    <mergeCell ref="D6:D8"/>
    <mergeCell ref="E6:E8"/>
    <mergeCell ref="A34:B35"/>
    <mergeCell ref="D34:E35"/>
  </mergeCells>
  <dataValidations count="4">
    <dataValidation type="list" allowBlank="1" showInputMessage="1" showErrorMessage="1" sqref="C10:C12 C14:C19">
      <formula1>педы</formula1>
    </dataValidation>
    <dataValidation type="list" allowBlank="1" showInputMessage="1" showErrorMessage="1" sqref="J10:J31 K28:K31 K10:K26">
      <formula1>категория</formula1>
    </dataValidation>
    <dataValidation type="list" allowBlank="1" showInputMessage="1" showErrorMessage="1" sqref="C13 C20:C31">
      <formula1>Рук.</formula1>
    </dataValidation>
    <dataValidation type="list" allowBlank="1" showInputMessage="1" showErrorMessage="1" sqref="F10:F31">
      <formula1>образ</formula1>
    </dataValidation>
  </dataValidations>
  <printOptions horizontalCentered="1"/>
  <pageMargins left="0.24" right="0.23622047244094491" top="0.45" bottom="0.15748031496062992" header="0.15748031496062992" footer="0.15748031496062992"/>
  <pageSetup paperSize="9" scale="48" fitToHeight="11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56"/>
  <sheetViews>
    <sheetView zoomScale="75" zoomScaleNormal="70" zoomScaleSheetLayoutView="65" workbookViewId="0">
      <pane xSplit="3" ySplit="9" topLeftCell="D13" activePane="bottomRight" state="frozen"/>
      <selection pane="topRight" activeCell="D1" sqref="D1"/>
      <selection pane="bottomLeft" activeCell="A8" sqref="A8"/>
      <selection pane="bottomRight" activeCell="I20" sqref="I20"/>
    </sheetView>
  </sheetViews>
  <sheetFormatPr defaultRowHeight="15"/>
  <cols>
    <col min="1" max="1" width="5.85546875" style="4" customWidth="1"/>
    <col min="2" max="2" width="34" style="3" customWidth="1"/>
    <col min="3" max="3" width="26.42578125" style="3" customWidth="1"/>
    <col min="4" max="4" width="6.5703125" style="3" customWidth="1"/>
    <col min="5" max="5" width="39.140625" style="3" customWidth="1"/>
    <col min="6" max="6" width="17.140625" style="3" customWidth="1"/>
    <col min="7" max="7" width="19.5703125" style="3" customWidth="1"/>
    <col min="8" max="8" width="19.5703125" style="24" customWidth="1"/>
    <col min="9" max="9" width="19.5703125" style="4" customWidth="1"/>
    <col min="10" max="10" width="18.140625" style="3" customWidth="1"/>
    <col min="11" max="11" width="19.85546875" style="3" customWidth="1"/>
    <col min="12" max="12" width="18.5703125" style="3" customWidth="1"/>
    <col min="13" max="13" width="15.42578125" style="3" customWidth="1"/>
    <col min="14" max="14" width="15.7109375" style="3" customWidth="1"/>
    <col min="15" max="16384" width="9.140625" style="3"/>
  </cols>
  <sheetData>
    <row r="1" spans="1:14" ht="18.75" customHeight="1">
      <c r="A1" s="175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.75" customHeight="1">
      <c r="A2" s="176" t="s">
        <v>241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6.5" customHeight="1">
      <c r="A3" s="84"/>
      <c r="B3" s="84"/>
      <c r="C3" s="84"/>
      <c r="D3" s="182">
        <v>42856</v>
      </c>
      <c r="E3" s="182"/>
      <c r="F3" s="182"/>
      <c r="G3" s="182"/>
      <c r="H3" s="182"/>
      <c r="I3" s="182"/>
      <c r="J3" s="182"/>
      <c r="K3" s="182"/>
      <c r="L3" s="84"/>
      <c r="M3" s="84"/>
      <c r="N3" s="84"/>
    </row>
    <row r="4" spans="1:14" ht="16.5">
      <c r="A4" s="84"/>
      <c r="B4" s="84"/>
      <c r="C4" s="84"/>
      <c r="D4" s="183"/>
      <c r="E4" s="183"/>
      <c r="F4" s="183"/>
      <c r="G4" s="183"/>
      <c r="H4" s="183"/>
      <c r="I4" s="183"/>
      <c r="J4" s="183"/>
      <c r="K4" s="183"/>
      <c r="L4" s="84"/>
      <c r="M4" s="84"/>
      <c r="N4" s="84"/>
    </row>
    <row r="5" spans="1:14" ht="17.25" customHeight="1">
      <c r="A5" s="84"/>
      <c r="B5" s="84"/>
      <c r="C5" s="84"/>
      <c r="D5" s="84"/>
      <c r="E5" s="84"/>
      <c r="F5" s="84"/>
      <c r="G5" s="95"/>
      <c r="H5" s="84"/>
      <c r="I5" s="83"/>
      <c r="J5" s="84"/>
      <c r="K5" s="84"/>
      <c r="L5" s="84"/>
      <c r="M5" s="84"/>
      <c r="N5" s="84"/>
    </row>
    <row r="6" spans="1:14" ht="35.25" customHeight="1">
      <c r="A6" s="171" t="s">
        <v>1</v>
      </c>
      <c r="B6" s="171" t="s">
        <v>78</v>
      </c>
      <c r="C6" s="171" t="s">
        <v>53</v>
      </c>
      <c r="D6" s="184" t="s">
        <v>2</v>
      </c>
      <c r="E6" s="178" t="s">
        <v>83</v>
      </c>
      <c r="F6" s="171" t="s">
        <v>54</v>
      </c>
      <c r="G6" s="171" t="s">
        <v>3</v>
      </c>
      <c r="H6" s="171"/>
      <c r="I6" s="171"/>
      <c r="J6" s="181" t="s">
        <v>81</v>
      </c>
      <c r="K6" s="181" t="s">
        <v>76</v>
      </c>
      <c r="L6" s="178" t="s">
        <v>51</v>
      </c>
      <c r="M6" s="178" t="s">
        <v>9</v>
      </c>
      <c r="N6" s="178" t="s">
        <v>79</v>
      </c>
    </row>
    <row r="7" spans="1:14" ht="36" customHeight="1">
      <c r="A7" s="171"/>
      <c r="B7" s="171"/>
      <c r="C7" s="171"/>
      <c r="D7" s="185"/>
      <c r="E7" s="179"/>
      <c r="F7" s="171"/>
      <c r="G7" s="171"/>
      <c r="H7" s="171"/>
      <c r="I7" s="171"/>
      <c r="J7" s="181"/>
      <c r="K7" s="181"/>
      <c r="L7" s="179"/>
      <c r="M7" s="179"/>
      <c r="N7" s="179"/>
    </row>
    <row r="8" spans="1:14" s="6" customFormat="1" ht="151.5" customHeight="1">
      <c r="A8" s="171"/>
      <c r="B8" s="171"/>
      <c r="C8" s="171"/>
      <c r="D8" s="186"/>
      <c r="E8" s="180"/>
      <c r="F8" s="171"/>
      <c r="G8" s="96" t="s">
        <v>4</v>
      </c>
      <c r="H8" s="96" t="s">
        <v>5</v>
      </c>
      <c r="I8" s="96" t="s">
        <v>6</v>
      </c>
      <c r="J8" s="181"/>
      <c r="K8" s="181"/>
      <c r="L8" s="180"/>
      <c r="M8" s="180"/>
      <c r="N8" s="180"/>
    </row>
    <row r="9" spans="1:14" s="6" customForma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</row>
    <row r="10" spans="1:14" s="7" customFormat="1" ht="30">
      <c r="A10" s="86">
        <v>1</v>
      </c>
      <c r="B10" s="88" t="s">
        <v>320</v>
      </c>
      <c r="C10" s="88" t="s">
        <v>21</v>
      </c>
      <c r="D10" s="87">
        <v>1</v>
      </c>
      <c r="E10" s="87" t="s">
        <v>43</v>
      </c>
      <c r="F10" s="87" t="s">
        <v>35</v>
      </c>
      <c r="G10" s="87" t="s">
        <v>321</v>
      </c>
      <c r="H10" s="92" t="s">
        <v>322</v>
      </c>
      <c r="I10" s="122" t="s">
        <v>300</v>
      </c>
      <c r="J10" s="87"/>
      <c r="K10" s="87" t="s">
        <v>323</v>
      </c>
      <c r="L10" s="90"/>
      <c r="M10" s="91">
        <v>0.8</v>
      </c>
      <c r="N10" s="91">
        <v>0.8</v>
      </c>
    </row>
    <row r="11" spans="1:14" s="7" customFormat="1" ht="45">
      <c r="A11" s="86">
        <v>2</v>
      </c>
      <c r="B11" s="88" t="s">
        <v>394</v>
      </c>
      <c r="C11" s="138" t="s">
        <v>24</v>
      </c>
      <c r="D11" s="87">
        <v>1</v>
      </c>
      <c r="E11" s="139" t="str">
        <f>VLOOKUP($C:$C,[1]справка!$1:$1048576,2,0)</f>
        <v xml:space="preserve">Средний медицинский и фармацевтический персонал </v>
      </c>
      <c r="F11" s="87" t="s">
        <v>36</v>
      </c>
      <c r="G11" s="139" t="s">
        <v>395</v>
      </c>
      <c r="H11" s="140" t="s">
        <v>396</v>
      </c>
      <c r="I11" s="147" t="s">
        <v>397</v>
      </c>
      <c r="J11" s="87"/>
      <c r="K11" s="141" t="s">
        <v>398</v>
      </c>
      <c r="L11" s="90"/>
      <c r="M11" s="91">
        <v>0.8</v>
      </c>
      <c r="N11" s="91">
        <v>0.8</v>
      </c>
    </row>
    <row r="12" spans="1:14" s="145" customFormat="1" ht="45">
      <c r="A12" s="142">
        <v>3</v>
      </c>
      <c r="B12" s="106" t="s">
        <v>384</v>
      </c>
      <c r="C12" s="146" t="s">
        <v>33</v>
      </c>
      <c r="D12" s="107">
        <v>1</v>
      </c>
      <c r="E12" s="107" t="s">
        <v>43</v>
      </c>
      <c r="F12" s="107" t="s">
        <v>36</v>
      </c>
      <c r="G12" s="107" t="s">
        <v>408</v>
      </c>
      <c r="H12" s="115" t="s">
        <v>409</v>
      </c>
      <c r="I12" s="124" t="s">
        <v>300</v>
      </c>
      <c r="J12" s="107"/>
      <c r="K12" s="107" t="s">
        <v>385</v>
      </c>
      <c r="L12" s="143"/>
      <c r="M12" s="144">
        <v>0.8</v>
      </c>
      <c r="N12" s="144">
        <v>0.8</v>
      </c>
    </row>
    <row r="13" spans="1:14" s="7" customFormat="1" ht="60">
      <c r="A13" s="86">
        <v>4</v>
      </c>
      <c r="B13" s="106" t="s">
        <v>377</v>
      </c>
      <c r="C13" s="129" t="s">
        <v>29</v>
      </c>
      <c r="D13" s="87">
        <v>1</v>
      </c>
      <c r="E13" s="87" t="s">
        <v>43</v>
      </c>
      <c r="F13" s="87" t="s">
        <v>36</v>
      </c>
      <c r="G13" s="107" t="s">
        <v>378</v>
      </c>
      <c r="H13" s="107" t="s">
        <v>379</v>
      </c>
      <c r="I13" s="107" t="s">
        <v>375</v>
      </c>
      <c r="J13" s="87"/>
      <c r="K13" s="87" t="s">
        <v>380</v>
      </c>
      <c r="L13" s="90"/>
      <c r="M13" s="91">
        <v>0.8</v>
      </c>
      <c r="N13" s="91">
        <v>0.8</v>
      </c>
    </row>
    <row r="14" spans="1:14" s="145" customFormat="1" ht="45">
      <c r="A14" s="142">
        <v>5</v>
      </c>
      <c r="B14" s="106" t="s">
        <v>391</v>
      </c>
      <c r="C14" s="146" t="s">
        <v>29</v>
      </c>
      <c r="D14" s="107">
        <v>1</v>
      </c>
      <c r="E14" s="107" t="s">
        <v>43</v>
      </c>
      <c r="F14" s="107" t="s">
        <v>36</v>
      </c>
      <c r="G14" s="107" t="s">
        <v>405</v>
      </c>
      <c r="H14" s="107" t="s">
        <v>406</v>
      </c>
      <c r="I14" s="107" t="s">
        <v>407</v>
      </c>
      <c r="J14" s="107"/>
      <c r="K14" s="107" t="s">
        <v>392</v>
      </c>
      <c r="L14" s="143"/>
      <c r="M14" s="144">
        <v>0.8</v>
      </c>
      <c r="N14" s="144">
        <v>0.8</v>
      </c>
    </row>
    <row r="15" spans="1:14" s="7" customFormat="1" ht="30">
      <c r="A15" s="86">
        <v>6</v>
      </c>
      <c r="B15" s="106" t="s">
        <v>319</v>
      </c>
      <c r="C15" s="129" t="s">
        <v>15</v>
      </c>
      <c r="D15" s="87">
        <v>1</v>
      </c>
      <c r="E15" s="87" t="s">
        <v>48</v>
      </c>
      <c r="F15" s="87"/>
      <c r="G15" s="107" t="s">
        <v>324</v>
      </c>
      <c r="H15" s="107" t="s">
        <v>325</v>
      </c>
      <c r="I15" s="89"/>
      <c r="J15" s="87"/>
      <c r="K15" s="87" t="s">
        <v>326</v>
      </c>
      <c r="L15" s="90"/>
      <c r="M15" s="91">
        <v>0.8</v>
      </c>
      <c r="N15" s="91">
        <v>0.8</v>
      </c>
    </row>
    <row r="16" spans="1:14" s="7" customFormat="1" ht="45">
      <c r="A16" s="86">
        <v>7</v>
      </c>
      <c r="B16" s="106" t="s">
        <v>327</v>
      </c>
      <c r="C16" s="129" t="s">
        <v>15</v>
      </c>
      <c r="D16" s="87">
        <v>1</v>
      </c>
      <c r="E16" s="87" t="s">
        <v>49</v>
      </c>
      <c r="F16" s="87" t="s">
        <v>36</v>
      </c>
      <c r="G16" s="107" t="s">
        <v>328</v>
      </c>
      <c r="H16" s="107" t="s">
        <v>329</v>
      </c>
      <c r="I16" s="122" t="s">
        <v>410</v>
      </c>
      <c r="J16" s="87"/>
      <c r="K16" s="87" t="s">
        <v>330</v>
      </c>
      <c r="L16" s="90"/>
      <c r="M16" s="91">
        <v>0.8</v>
      </c>
      <c r="N16" s="91">
        <v>0.8</v>
      </c>
    </row>
    <row r="17" spans="1:14" s="7" customFormat="1" ht="60">
      <c r="A17" s="86">
        <v>8</v>
      </c>
      <c r="B17" s="106" t="s">
        <v>372</v>
      </c>
      <c r="C17" s="129" t="s">
        <v>29</v>
      </c>
      <c r="D17" s="87">
        <v>1</v>
      </c>
      <c r="E17" s="87" t="s">
        <v>49</v>
      </c>
      <c r="F17" s="87" t="s">
        <v>36</v>
      </c>
      <c r="G17" s="107" t="s">
        <v>373</v>
      </c>
      <c r="H17" s="115" t="s">
        <v>374</v>
      </c>
      <c r="I17" s="107" t="s">
        <v>375</v>
      </c>
      <c r="J17" s="87"/>
      <c r="K17" s="87" t="s">
        <v>376</v>
      </c>
      <c r="L17" s="90"/>
      <c r="M17" s="91">
        <v>0.8</v>
      </c>
      <c r="N17" s="91">
        <v>0.8</v>
      </c>
    </row>
    <row r="18" spans="1:14" s="7" customFormat="1" ht="60">
      <c r="A18" s="86">
        <v>9</v>
      </c>
      <c r="B18" s="106" t="s">
        <v>331</v>
      </c>
      <c r="C18" s="129" t="s">
        <v>12</v>
      </c>
      <c r="D18" s="92">
        <v>1</v>
      </c>
      <c r="E18" s="87" t="s">
        <v>49</v>
      </c>
      <c r="F18" s="87" t="s">
        <v>36</v>
      </c>
      <c r="G18" s="107" t="s">
        <v>332</v>
      </c>
      <c r="H18" s="107" t="s">
        <v>333</v>
      </c>
      <c r="I18" s="87" t="s">
        <v>393</v>
      </c>
      <c r="J18" s="87"/>
      <c r="K18" s="87" t="s">
        <v>334</v>
      </c>
      <c r="L18" s="90"/>
      <c r="M18" s="91">
        <v>0.8</v>
      </c>
      <c r="N18" s="91">
        <v>0.8</v>
      </c>
    </row>
    <row r="19" spans="1:14" s="7" customFormat="1" ht="30">
      <c r="A19" s="86">
        <v>10</v>
      </c>
      <c r="B19" s="106" t="s">
        <v>366</v>
      </c>
      <c r="C19" s="129" t="s">
        <v>14</v>
      </c>
      <c r="D19" s="92">
        <v>0.5</v>
      </c>
      <c r="E19" s="87" t="s">
        <v>49</v>
      </c>
      <c r="F19" s="87" t="s">
        <v>36</v>
      </c>
      <c r="G19" s="107" t="s">
        <v>367</v>
      </c>
      <c r="H19" s="115" t="s">
        <v>368</v>
      </c>
      <c r="I19" s="122" t="s">
        <v>369</v>
      </c>
      <c r="J19" s="87"/>
      <c r="K19" s="87" t="s">
        <v>370</v>
      </c>
      <c r="L19" s="90"/>
      <c r="M19" s="91">
        <v>0.8</v>
      </c>
      <c r="N19" s="91">
        <v>0.8</v>
      </c>
    </row>
    <row r="20" spans="1:14" s="7" customFormat="1" ht="30">
      <c r="A20" s="86">
        <v>11</v>
      </c>
      <c r="B20" s="106" t="s">
        <v>366</v>
      </c>
      <c r="C20" s="129" t="s">
        <v>10</v>
      </c>
      <c r="D20" s="92">
        <v>1</v>
      </c>
      <c r="E20" s="87" t="s">
        <v>49</v>
      </c>
      <c r="F20" s="87" t="s">
        <v>36</v>
      </c>
      <c r="G20" s="107" t="s">
        <v>367</v>
      </c>
      <c r="H20" s="115" t="s">
        <v>371</v>
      </c>
      <c r="I20" s="89"/>
      <c r="J20" s="87"/>
      <c r="K20" s="87" t="s">
        <v>370</v>
      </c>
      <c r="L20" s="90"/>
      <c r="M20" s="91">
        <v>0.8</v>
      </c>
      <c r="N20" s="91">
        <v>0.8</v>
      </c>
    </row>
    <row r="21" spans="1:14" s="7" customFormat="1" ht="30">
      <c r="A21" s="86">
        <v>12</v>
      </c>
      <c r="B21" s="106" t="s">
        <v>335</v>
      </c>
      <c r="C21" s="129" t="s">
        <v>31</v>
      </c>
      <c r="D21" s="92">
        <v>1.25</v>
      </c>
      <c r="E21" s="87" t="s">
        <v>49</v>
      </c>
      <c r="F21" s="87"/>
      <c r="G21" s="107" t="s">
        <v>324</v>
      </c>
      <c r="H21" s="107" t="s">
        <v>336</v>
      </c>
      <c r="I21" s="89"/>
      <c r="J21" s="87"/>
      <c r="K21" s="87" t="s">
        <v>337</v>
      </c>
      <c r="L21" s="90"/>
      <c r="M21" s="91">
        <v>0.8</v>
      </c>
      <c r="N21" s="91">
        <v>0.8</v>
      </c>
    </row>
    <row r="22" spans="1:14" s="7" customFormat="1" ht="90">
      <c r="A22" s="86">
        <v>13</v>
      </c>
      <c r="B22" s="106" t="s">
        <v>287</v>
      </c>
      <c r="C22" s="129" t="s">
        <v>15</v>
      </c>
      <c r="D22" s="92">
        <v>0.5</v>
      </c>
      <c r="E22" s="87" t="s">
        <v>49</v>
      </c>
      <c r="F22" s="87" t="s">
        <v>36</v>
      </c>
      <c r="G22" s="107" t="s">
        <v>288</v>
      </c>
      <c r="H22" s="107" t="s">
        <v>289</v>
      </c>
      <c r="I22" s="107" t="s">
        <v>290</v>
      </c>
      <c r="J22" s="87"/>
      <c r="K22" s="87" t="s">
        <v>291</v>
      </c>
      <c r="L22" s="90"/>
      <c r="M22" s="91">
        <v>0.8</v>
      </c>
      <c r="N22" s="91">
        <v>0.8</v>
      </c>
    </row>
    <row r="23" spans="1:14" s="7" customFormat="1" ht="30">
      <c r="A23" s="86">
        <v>14</v>
      </c>
      <c r="B23" s="106" t="s">
        <v>338</v>
      </c>
      <c r="C23" s="129" t="s">
        <v>32</v>
      </c>
      <c r="D23" s="92">
        <v>1</v>
      </c>
      <c r="E23" s="87" t="s">
        <v>49</v>
      </c>
      <c r="F23" s="87"/>
      <c r="G23" s="107" t="s">
        <v>324</v>
      </c>
      <c r="H23" s="107" t="s">
        <v>339</v>
      </c>
      <c r="I23" s="89"/>
      <c r="J23" s="87"/>
      <c r="K23" s="87" t="s">
        <v>340</v>
      </c>
      <c r="L23" s="90"/>
      <c r="M23" s="91">
        <v>0.8</v>
      </c>
      <c r="N23" s="91">
        <v>0.8</v>
      </c>
    </row>
    <row r="24" spans="1:14" s="7" customFormat="1" ht="30">
      <c r="A24" s="86">
        <v>15</v>
      </c>
      <c r="B24" s="106" t="s">
        <v>341</v>
      </c>
      <c r="C24" s="129" t="s">
        <v>33</v>
      </c>
      <c r="D24" s="92">
        <v>1</v>
      </c>
      <c r="E24" s="87" t="s">
        <v>49</v>
      </c>
      <c r="F24" s="87"/>
      <c r="G24" s="107" t="s">
        <v>324</v>
      </c>
      <c r="H24" s="107" t="s">
        <v>342</v>
      </c>
      <c r="I24" s="89"/>
      <c r="J24" s="87"/>
      <c r="K24" s="87" t="s">
        <v>343</v>
      </c>
      <c r="L24" s="90"/>
      <c r="M24" s="91">
        <v>0.8</v>
      </c>
      <c r="N24" s="91">
        <v>0.8</v>
      </c>
    </row>
    <row r="25" spans="1:14" s="7" customFormat="1" ht="45">
      <c r="A25" s="86">
        <v>16</v>
      </c>
      <c r="B25" s="106" t="s">
        <v>345</v>
      </c>
      <c r="C25" s="129" t="s">
        <v>33</v>
      </c>
      <c r="D25" s="92">
        <v>1</v>
      </c>
      <c r="E25" s="87" t="str">
        <f>VLOOKUP($C:$C,справка!$1:$1048576,2,0)</f>
        <v xml:space="preserve">Общеотраслевые профессии рабочих первого уровня </v>
      </c>
      <c r="F25" s="87" t="s">
        <v>36</v>
      </c>
      <c r="G25" s="107" t="s">
        <v>346</v>
      </c>
      <c r="H25" s="107" t="s">
        <v>347</v>
      </c>
      <c r="I25" s="107" t="s">
        <v>348</v>
      </c>
      <c r="J25" s="87"/>
      <c r="K25" s="87" t="s">
        <v>349</v>
      </c>
      <c r="L25" s="90"/>
      <c r="M25" s="91">
        <v>0.8</v>
      </c>
      <c r="N25" s="91">
        <v>0.8</v>
      </c>
    </row>
    <row r="26" spans="1:14" s="7" customFormat="1" ht="60">
      <c r="A26" s="86">
        <v>17</v>
      </c>
      <c r="B26" s="106" t="s">
        <v>350</v>
      </c>
      <c r="C26" s="129" t="s">
        <v>33</v>
      </c>
      <c r="D26" s="92">
        <v>1</v>
      </c>
      <c r="E26" s="87" t="str">
        <f>VLOOKUP($C:$C,справка!$1:$1048576,2,0)</f>
        <v xml:space="preserve">Общеотраслевые профессии рабочих первого уровня </v>
      </c>
      <c r="F26" s="87" t="s">
        <v>36</v>
      </c>
      <c r="G26" s="107" t="s">
        <v>351</v>
      </c>
      <c r="H26" s="107" t="s">
        <v>352</v>
      </c>
      <c r="I26" s="107" t="s">
        <v>281</v>
      </c>
      <c r="J26" s="87"/>
      <c r="K26" s="87" t="s">
        <v>353</v>
      </c>
      <c r="L26" s="90"/>
      <c r="M26" s="91">
        <v>0.8</v>
      </c>
      <c r="N26" s="91">
        <v>0.8</v>
      </c>
    </row>
    <row r="27" spans="1:14" s="7" customFormat="1" ht="60">
      <c r="A27" s="86"/>
      <c r="B27" s="106" t="s">
        <v>350</v>
      </c>
      <c r="C27" s="129" t="s">
        <v>31</v>
      </c>
      <c r="D27" s="92">
        <v>0.25</v>
      </c>
      <c r="E27" s="87" t="str">
        <f>VLOOKUP($C:$C,справка!$1:$1048576,2,0)</f>
        <v xml:space="preserve">Общеотраслевые профессии рабочих первого уровня </v>
      </c>
      <c r="F27" s="87" t="s">
        <v>36</v>
      </c>
      <c r="G27" s="107" t="s">
        <v>351</v>
      </c>
      <c r="H27" s="107" t="s">
        <v>352</v>
      </c>
      <c r="I27" s="107" t="s">
        <v>281</v>
      </c>
      <c r="J27" s="87"/>
      <c r="K27" s="87" t="s">
        <v>354</v>
      </c>
      <c r="L27" s="90"/>
      <c r="M27" s="91">
        <v>0.8</v>
      </c>
      <c r="N27" s="91">
        <v>0.8</v>
      </c>
    </row>
    <row r="28" spans="1:14" s="7" customFormat="1" ht="30">
      <c r="A28" s="86">
        <v>18</v>
      </c>
      <c r="B28" s="106" t="s">
        <v>355</v>
      </c>
      <c r="C28" s="129" t="s">
        <v>11</v>
      </c>
      <c r="D28" s="92">
        <v>1</v>
      </c>
      <c r="E28" s="87" t="str">
        <f>VLOOKUP($C:$C,справка!$1:$1048576,2,0)</f>
        <v xml:space="preserve">Общеотраслевые профессии рабочих первого уровня </v>
      </c>
      <c r="F28" s="87"/>
      <c r="G28" s="130" t="s">
        <v>324</v>
      </c>
      <c r="H28" s="124" t="s">
        <v>356</v>
      </c>
      <c r="I28" s="89"/>
      <c r="J28" s="87"/>
      <c r="K28" s="87" t="s">
        <v>357</v>
      </c>
      <c r="L28" s="90"/>
      <c r="M28" s="91">
        <v>0.8</v>
      </c>
      <c r="N28" s="91">
        <v>0.8</v>
      </c>
    </row>
    <row r="29" spans="1:14" s="7" customFormat="1" ht="30">
      <c r="A29" s="86">
        <v>19</v>
      </c>
      <c r="B29" s="106" t="s">
        <v>358</v>
      </c>
      <c r="C29" s="129" t="s">
        <v>15</v>
      </c>
      <c r="D29" s="92">
        <v>1</v>
      </c>
      <c r="E29" s="87" t="str">
        <f>VLOOKUP($C:$C,справка!$1:$1048576,2,0)</f>
        <v xml:space="preserve">Общеотраслевые профессии рабочих первого уровня </v>
      </c>
      <c r="F29" s="87" t="s">
        <v>36</v>
      </c>
      <c r="G29" s="107" t="s">
        <v>359</v>
      </c>
      <c r="H29" s="107" t="s">
        <v>360</v>
      </c>
      <c r="I29" s="107" t="s">
        <v>361</v>
      </c>
      <c r="J29" s="87"/>
      <c r="K29" s="87" t="s">
        <v>362</v>
      </c>
      <c r="L29" s="90"/>
      <c r="M29" s="91">
        <v>0.8</v>
      </c>
      <c r="N29" s="91">
        <v>0.8</v>
      </c>
    </row>
    <row r="30" spans="1:14" s="7" customFormat="1" ht="45">
      <c r="A30" s="86">
        <v>20</v>
      </c>
      <c r="B30" s="106" t="s">
        <v>386</v>
      </c>
      <c r="C30" s="129" t="s">
        <v>13</v>
      </c>
      <c r="D30" s="92">
        <v>1</v>
      </c>
      <c r="E30" s="87" t="str">
        <f>VLOOKUP($C:$C,справка!$1:$1048576,2,0)</f>
        <v xml:space="preserve">Общеотраслевые профессии рабочих первого уровня </v>
      </c>
      <c r="F30" s="87" t="s">
        <v>36</v>
      </c>
      <c r="G30" s="107" t="s">
        <v>387</v>
      </c>
      <c r="H30" s="115" t="s">
        <v>388</v>
      </c>
      <c r="I30" s="116" t="s">
        <v>389</v>
      </c>
      <c r="J30" s="87"/>
      <c r="K30" s="87" t="s">
        <v>390</v>
      </c>
      <c r="L30" s="90"/>
      <c r="M30" s="91">
        <v>0.8</v>
      </c>
      <c r="N30" s="91">
        <v>0.8</v>
      </c>
    </row>
    <row r="31" spans="1:14" s="7" customFormat="1" ht="30">
      <c r="A31" s="86">
        <v>21</v>
      </c>
      <c r="B31" s="106" t="s">
        <v>363</v>
      </c>
      <c r="C31" s="129" t="s">
        <v>32</v>
      </c>
      <c r="D31" s="92">
        <v>1</v>
      </c>
      <c r="E31" s="87" t="str">
        <f>VLOOKUP($C:$C,справка!$1:$1048576,2,0)</f>
        <v xml:space="preserve">Общеотраслевые профессии рабочих первого уровня </v>
      </c>
      <c r="F31" s="87"/>
      <c r="G31" s="107" t="s">
        <v>324</v>
      </c>
      <c r="H31" s="107" t="s">
        <v>364</v>
      </c>
      <c r="I31" s="89"/>
      <c r="J31" s="87"/>
      <c r="K31" s="87" t="s">
        <v>365</v>
      </c>
      <c r="L31" s="90"/>
      <c r="M31" s="91">
        <v>0.8</v>
      </c>
      <c r="N31" s="91">
        <v>0.8</v>
      </c>
    </row>
    <row r="32" spans="1:14" s="7" customFormat="1" hidden="1">
      <c r="A32" s="86">
        <v>14</v>
      </c>
      <c r="B32" s="87"/>
      <c r="C32" s="87"/>
      <c r="D32" s="92"/>
      <c r="E32" s="87" t="e">
        <f>VLOOKUP($C:$C,справка!$1:$1048576,2,0)</f>
        <v>#N/A</v>
      </c>
      <c r="F32" s="87"/>
      <c r="G32" s="87"/>
      <c r="H32" s="92"/>
      <c r="I32" s="89"/>
      <c r="J32" s="87"/>
      <c r="K32" s="87" t="s">
        <v>77</v>
      </c>
      <c r="L32" s="90"/>
      <c r="M32" s="91">
        <v>0.8</v>
      </c>
      <c r="N32" s="91">
        <v>0.8</v>
      </c>
    </row>
    <row r="33" spans="1:14" s="7" customFormat="1" hidden="1">
      <c r="A33" s="86">
        <f t="shared" ref="A33" si="0">A32+1</f>
        <v>15</v>
      </c>
      <c r="B33" s="87"/>
      <c r="C33" s="87"/>
      <c r="D33" s="92"/>
      <c r="E33" s="87" t="e">
        <f>VLOOKUP($C:$C,справка!$1:$1048576,2,0)</f>
        <v>#N/A</v>
      </c>
      <c r="F33" s="87"/>
      <c r="G33" s="87"/>
      <c r="H33" s="92"/>
      <c r="I33" s="89"/>
      <c r="J33" s="87"/>
      <c r="K33" s="87" t="s">
        <v>77</v>
      </c>
      <c r="L33" s="90"/>
      <c r="M33" s="91">
        <v>0.8</v>
      </c>
      <c r="N33" s="91">
        <v>0.8</v>
      </c>
    </row>
    <row r="34" spans="1:14" s="8" customFormat="1" ht="14.25">
      <c r="A34" s="187" t="s">
        <v>7</v>
      </c>
      <c r="B34" s="187"/>
      <c r="C34" s="187"/>
      <c r="D34" s="93">
        <f>SUM(D10:D33)</f>
        <v>20.5</v>
      </c>
      <c r="E34" s="93"/>
      <c r="F34" s="94"/>
      <c r="G34" s="93"/>
      <c r="H34" s="93"/>
      <c r="I34" s="93"/>
      <c r="J34" s="93"/>
      <c r="K34" s="93"/>
      <c r="L34" s="93"/>
      <c r="M34" s="93"/>
      <c r="N34" s="93"/>
    </row>
    <row r="35" spans="1:14" s="7" customFormat="1">
      <c r="A35" s="5"/>
      <c r="B35" s="5"/>
      <c r="C35" s="5"/>
      <c r="D35" s="2"/>
      <c r="E35" s="5"/>
      <c r="F35" s="11"/>
      <c r="G35" s="5"/>
      <c r="H35" s="9"/>
      <c r="I35" s="28"/>
      <c r="J35" s="10"/>
      <c r="K35" s="10"/>
      <c r="L35" s="12"/>
      <c r="M35" s="13"/>
      <c r="N35" s="13"/>
    </row>
    <row r="36" spans="1:14" s="66" customFormat="1" ht="18.75">
      <c r="A36" s="172" t="s">
        <v>85</v>
      </c>
      <c r="B36" s="172"/>
      <c r="C36" s="131"/>
      <c r="D36" s="173"/>
      <c r="E36" s="173"/>
      <c r="F36" s="132"/>
      <c r="G36" s="133"/>
      <c r="H36" s="61"/>
      <c r="I36" s="61"/>
      <c r="J36" s="63"/>
      <c r="K36" s="63"/>
      <c r="L36" s="64"/>
      <c r="M36" s="65"/>
      <c r="N36" s="65"/>
    </row>
    <row r="37" spans="1:14" s="66" customFormat="1" ht="18.75">
      <c r="A37" s="172"/>
      <c r="B37" s="172"/>
      <c r="C37" s="131"/>
      <c r="D37" s="173"/>
      <c r="E37" s="173"/>
      <c r="F37" s="132"/>
      <c r="G37" s="134" t="s">
        <v>86</v>
      </c>
      <c r="H37" s="61"/>
      <c r="I37" s="61"/>
      <c r="J37" s="63"/>
      <c r="K37" s="63"/>
      <c r="L37" s="67"/>
      <c r="M37" s="68"/>
      <c r="N37" s="68"/>
    </row>
    <row r="38" spans="1:14" s="66" customFormat="1" ht="18.75">
      <c r="A38" s="135"/>
      <c r="B38" s="136"/>
      <c r="C38" s="136"/>
      <c r="D38" s="136"/>
      <c r="E38" s="136"/>
      <c r="F38" s="136"/>
      <c r="G38" s="137" t="s">
        <v>17</v>
      </c>
      <c r="H38" s="61"/>
      <c r="I38" s="61"/>
      <c r="J38" s="63"/>
      <c r="K38" s="63"/>
      <c r="L38" s="67"/>
      <c r="M38" s="68"/>
      <c r="N38" s="68"/>
    </row>
    <row r="39" spans="1:14" s="66" customFormat="1" ht="15.75">
      <c r="A39" s="61"/>
      <c r="B39" s="61"/>
      <c r="C39" s="61"/>
      <c r="D39" s="61"/>
      <c r="E39" s="62"/>
      <c r="F39" s="62"/>
      <c r="G39" s="61"/>
      <c r="H39" s="61"/>
      <c r="I39" s="61"/>
      <c r="J39" s="63"/>
      <c r="K39" s="63"/>
      <c r="L39" s="67"/>
      <c r="M39" s="68"/>
      <c r="N39" s="68"/>
    </row>
    <row r="40" spans="1:14" s="66" customFormat="1" ht="15.75">
      <c r="A40" s="69"/>
      <c r="B40" s="69"/>
      <c r="C40" s="69"/>
      <c r="D40" s="69"/>
      <c r="E40" s="70"/>
      <c r="F40" s="70"/>
      <c r="G40" s="69"/>
      <c r="H40" s="69"/>
      <c r="I40" s="71"/>
      <c r="J40" s="72"/>
      <c r="K40" s="72"/>
      <c r="L40" s="73"/>
      <c r="M40" s="68"/>
      <c r="N40" s="68"/>
    </row>
    <row r="41" spans="1:14" s="66" customFormat="1" ht="15.75">
      <c r="A41" s="71"/>
      <c r="B41" s="71"/>
      <c r="C41" s="71"/>
      <c r="D41" s="71"/>
      <c r="E41" s="70"/>
      <c r="F41" s="70"/>
      <c r="G41" s="74"/>
      <c r="H41" s="71"/>
      <c r="I41" s="71"/>
      <c r="J41" s="72"/>
      <c r="K41" s="72"/>
      <c r="L41" s="73"/>
      <c r="M41" s="75"/>
      <c r="N41" s="75"/>
    </row>
    <row r="42" spans="1:14" s="66" customFormat="1" ht="15.75">
      <c r="A42" s="76"/>
      <c r="B42" s="170"/>
      <c r="C42" s="170"/>
      <c r="D42" s="61"/>
      <c r="E42" s="76"/>
      <c r="F42" s="77"/>
      <c r="G42" s="78"/>
      <c r="H42" s="69"/>
      <c r="I42" s="69"/>
      <c r="J42" s="76"/>
      <c r="K42" s="76"/>
      <c r="L42" s="79"/>
      <c r="M42" s="80"/>
      <c r="N42" s="80"/>
    </row>
    <row r="43" spans="1:14" s="66" customFormat="1" ht="15.75">
      <c r="A43" s="119" t="s">
        <v>56</v>
      </c>
      <c r="B43" s="105"/>
      <c r="C43" s="69"/>
      <c r="D43" s="69"/>
      <c r="E43" s="71"/>
      <c r="F43" s="70"/>
      <c r="G43" s="69"/>
      <c r="H43" s="69"/>
      <c r="I43" s="69"/>
      <c r="J43" s="71"/>
      <c r="K43" s="71"/>
      <c r="L43" s="81"/>
      <c r="M43" s="82"/>
      <c r="N43" s="82"/>
    </row>
    <row r="44" spans="1:14" s="66" customFormat="1" ht="15.75">
      <c r="A44" s="119" t="s">
        <v>86</v>
      </c>
      <c r="B44" s="105"/>
      <c r="C44" s="71"/>
      <c r="D44" s="71"/>
      <c r="E44" s="71"/>
      <c r="F44" s="70"/>
      <c r="G44" s="71"/>
      <c r="H44" s="71"/>
      <c r="I44" s="71"/>
      <c r="J44" s="71"/>
      <c r="K44" s="71"/>
      <c r="L44" s="81"/>
      <c r="M44" s="82"/>
      <c r="N44" s="82"/>
    </row>
    <row r="45" spans="1:14" s="66" customFormat="1" ht="15.75">
      <c r="A45" s="174">
        <v>89134951385</v>
      </c>
      <c r="B45" s="174"/>
      <c r="C45" s="71"/>
      <c r="D45" s="71"/>
      <c r="E45" s="71"/>
      <c r="F45" s="70"/>
      <c r="G45" s="71"/>
      <c r="H45" s="71"/>
      <c r="I45" s="71"/>
      <c r="J45" s="71"/>
      <c r="K45" s="71"/>
      <c r="L45" s="81"/>
      <c r="M45" s="82"/>
      <c r="N45" s="82"/>
    </row>
    <row r="46" spans="1:14" s="66" customFormat="1" ht="15.75">
      <c r="A46" s="71"/>
      <c r="B46" s="71"/>
      <c r="C46" s="71"/>
      <c r="D46" s="71"/>
      <c r="E46" s="71"/>
      <c r="F46" s="70"/>
      <c r="G46" s="71"/>
      <c r="H46" s="71"/>
      <c r="I46" s="71"/>
      <c r="J46" s="71"/>
      <c r="K46" s="71"/>
      <c r="L46" s="81"/>
      <c r="M46" s="82"/>
      <c r="N46" s="82"/>
    </row>
    <row r="47" spans="1:14" s="66" customFormat="1" ht="15.75">
      <c r="A47" s="71"/>
      <c r="B47" s="71"/>
      <c r="C47" s="71"/>
      <c r="D47" s="71"/>
      <c r="E47" s="71"/>
      <c r="F47" s="70"/>
      <c r="G47" s="71"/>
      <c r="H47" s="71"/>
      <c r="I47" s="71"/>
      <c r="J47" s="72"/>
      <c r="K47" s="72"/>
      <c r="L47" s="81"/>
      <c r="M47" s="82"/>
      <c r="N47" s="82"/>
    </row>
    <row r="48" spans="1:14" s="7" customFormat="1">
      <c r="A48" s="15"/>
      <c r="B48" s="15"/>
      <c r="C48" s="15"/>
      <c r="D48" s="2"/>
      <c r="E48" s="15"/>
      <c r="F48" s="15"/>
      <c r="G48" s="15"/>
      <c r="H48" s="16"/>
      <c r="I48" s="15"/>
      <c r="J48" s="15"/>
      <c r="K48" s="15"/>
      <c r="L48" s="15"/>
      <c r="M48" s="14"/>
      <c r="N48" s="14"/>
    </row>
    <row r="49" spans="1:14" s="7" customFormat="1">
      <c r="A49" s="15"/>
      <c r="B49" s="15"/>
      <c r="C49" s="15"/>
      <c r="D49" s="2"/>
      <c r="E49" s="15"/>
      <c r="F49" s="15"/>
      <c r="G49" s="15"/>
      <c r="H49" s="16"/>
      <c r="I49" s="15"/>
      <c r="J49" s="15"/>
      <c r="K49" s="15"/>
      <c r="L49" s="15"/>
      <c r="M49" s="17"/>
      <c r="N49" s="17"/>
    </row>
    <row r="50" spans="1:14" s="7" customFormat="1">
      <c r="A50" s="15"/>
      <c r="B50" s="15"/>
      <c r="C50" s="15"/>
      <c r="D50" s="2"/>
      <c r="E50" s="15"/>
      <c r="F50" s="15"/>
      <c r="G50" s="15"/>
      <c r="H50" s="16"/>
      <c r="I50" s="15"/>
      <c r="J50" s="15"/>
      <c r="K50" s="15"/>
      <c r="L50" s="15"/>
      <c r="M50" s="17"/>
      <c r="N50" s="17"/>
    </row>
    <row r="51" spans="1:14" s="7" customFormat="1">
      <c r="A51" s="15"/>
      <c r="B51" s="15"/>
      <c r="C51" s="15"/>
      <c r="D51" s="15"/>
      <c r="E51" s="15"/>
      <c r="F51" s="15"/>
      <c r="G51" s="15"/>
      <c r="H51" s="16"/>
      <c r="I51" s="15"/>
      <c r="J51" s="15"/>
      <c r="K51" s="15"/>
      <c r="L51" s="15"/>
      <c r="M51" s="17"/>
      <c r="N51" s="17"/>
    </row>
    <row r="52" spans="1:14" s="7" customFormat="1">
      <c r="A52" s="15"/>
      <c r="B52" s="15"/>
      <c r="C52" s="15"/>
      <c r="D52" s="15"/>
      <c r="E52" s="15"/>
      <c r="F52" s="15"/>
      <c r="G52" s="15"/>
      <c r="H52" s="16"/>
      <c r="I52" s="15"/>
      <c r="J52" s="15"/>
      <c r="K52" s="15"/>
      <c r="L52" s="15"/>
      <c r="M52" s="17"/>
      <c r="N52" s="17"/>
    </row>
    <row r="53" spans="1:14" s="7" customFormat="1">
      <c r="A53" s="15"/>
      <c r="B53" s="15"/>
      <c r="C53" s="18"/>
      <c r="D53" s="15"/>
      <c r="E53" s="15"/>
      <c r="F53" s="15"/>
      <c r="G53" s="15"/>
      <c r="H53" s="16"/>
      <c r="I53" s="15"/>
      <c r="J53" s="15"/>
      <c r="K53" s="15"/>
      <c r="L53" s="15"/>
      <c r="M53" s="17"/>
      <c r="N53" s="17"/>
    </row>
    <row r="54" spans="1:14" s="24" customFormat="1">
      <c r="A54" s="19"/>
      <c r="B54" s="20"/>
      <c r="C54" s="21"/>
      <c r="D54" s="15"/>
      <c r="E54" s="20"/>
      <c r="F54" s="20"/>
      <c r="G54" s="22"/>
      <c r="H54" s="23"/>
      <c r="I54" s="20"/>
      <c r="J54" s="20"/>
      <c r="K54" s="20"/>
      <c r="L54" s="4"/>
    </row>
    <row r="55" spans="1:14" s="24" customFormat="1">
      <c r="A55" s="21"/>
      <c r="B55" s="20"/>
      <c r="C55" s="21"/>
      <c r="D55" s="15"/>
      <c r="E55" s="4"/>
      <c r="F55" s="4"/>
      <c r="G55" s="22"/>
      <c r="H55" s="23"/>
      <c r="I55" s="20"/>
      <c r="J55" s="4"/>
      <c r="K55" s="4"/>
      <c r="L55" s="4"/>
    </row>
    <row r="56" spans="1:14" s="24" customFormat="1">
      <c r="A56" s="21"/>
      <c r="B56" s="20"/>
      <c r="C56" s="21"/>
      <c r="D56" s="15"/>
      <c r="E56" s="4"/>
      <c r="F56" s="4"/>
      <c r="G56" s="22"/>
      <c r="H56" s="23"/>
      <c r="I56" s="20"/>
      <c r="J56" s="4"/>
      <c r="K56" s="4"/>
      <c r="L56" s="4"/>
    </row>
  </sheetData>
  <sheetProtection formatCells="0" formatColumns="0" formatRows="0" autoFilter="0"/>
  <autoFilter ref="B7:D34"/>
  <mergeCells count="21">
    <mergeCell ref="A45:B45"/>
    <mergeCell ref="A1:N1"/>
    <mergeCell ref="A2:N2"/>
    <mergeCell ref="D3:K3"/>
    <mergeCell ref="D4:K4"/>
    <mergeCell ref="A6:A8"/>
    <mergeCell ref="B6:B8"/>
    <mergeCell ref="C6:C8"/>
    <mergeCell ref="D6:D8"/>
    <mergeCell ref="E6:E8"/>
    <mergeCell ref="F6:F8"/>
    <mergeCell ref="M6:M8"/>
    <mergeCell ref="N6:N8"/>
    <mergeCell ref="L6:L8"/>
    <mergeCell ref="A34:C34"/>
    <mergeCell ref="B42:C42"/>
    <mergeCell ref="G6:I7"/>
    <mergeCell ref="J6:J8"/>
    <mergeCell ref="K6:K8"/>
    <mergeCell ref="A36:B37"/>
    <mergeCell ref="D36:E37"/>
  </mergeCells>
  <dataValidations count="6">
    <dataValidation type="list" allowBlank="1" showInputMessage="1" showErrorMessage="1" sqref="F10:F33">
      <formula1>образ</formula1>
    </dataValidation>
    <dataValidation type="list" allowBlank="1" showInputMessage="1" showErrorMessage="1" sqref="C32:C33">
      <formula1>Рук.</formula1>
    </dataValidation>
    <dataValidation type="list" allowBlank="1" showInputMessage="1" showErrorMessage="1" sqref="J10:J33 K10 K12:K33">
      <formula1>категория</formula1>
    </dataValidation>
    <dataValidation type="list" allowBlank="1" showInputMessage="1" showErrorMessage="1" sqref="C10">
      <formula1>педы</formula1>
    </dataValidation>
    <dataValidation type="list" allowBlank="1" showInputMessage="1" showErrorMessage="1" sqref="C12:C31">
      <formula1>прочие</formula1>
    </dataValidation>
    <dataValidation type="list" allowBlank="1" showInputMessage="1" showErrorMessage="1" sqref="C11">
      <formula1>меды</formula1>
    </dataValidation>
  </dataValidations>
  <printOptions horizontalCentered="1"/>
  <pageMargins left="0.24" right="0.23622047244094491" top="0.45" bottom="0.15748031496062992" header="0.15748031496062992" footer="0.15748031496062992"/>
  <pageSetup paperSize="9" scale="53" fitToHeight="11" orientation="landscape" r:id="rId1"/>
  <headerFooter alignWithMargins="0"/>
  <rowBreaks count="1" manualBreakCount="1">
    <brk id="3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29" sqref="E29"/>
    </sheetView>
  </sheetViews>
  <sheetFormatPr defaultRowHeight="12.75"/>
  <cols>
    <col min="1" max="1" width="30.85546875" style="1" bestFit="1" customWidth="1"/>
    <col min="2" max="2" width="65" style="1" bestFit="1" customWidth="1"/>
    <col min="3" max="3" width="23.28515625" style="1" bestFit="1" customWidth="1"/>
    <col min="4" max="5" width="22.7109375" style="1" bestFit="1" customWidth="1"/>
    <col min="6" max="16384" width="9.140625" style="1"/>
  </cols>
  <sheetData>
    <row r="1" spans="1:5">
      <c r="A1" s="1" t="s">
        <v>8</v>
      </c>
      <c r="B1" s="1" t="s">
        <v>52</v>
      </c>
      <c r="C1" s="25" t="s">
        <v>46</v>
      </c>
      <c r="D1" s="1" t="s">
        <v>35</v>
      </c>
      <c r="E1" s="1" t="s">
        <v>50</v>
      </c>
    </row>
    <row r="2" spans="1:5">
      <c r="A2" s="1" t="s">
        <v>18</v>
      </c>
      <c r="B2" s="1" t="s">
        <v>52</v>
      </c>
      <c r="C2" s="25" t="s">
        <v>46</v>
      </c>
      <c r="D2" s="1" t="s">
        <v>36</v>
      </c>
    </row>
    <row r="3" spans="1:5">
      <c r="A3" s="1" t="s">
        <v>19</v>
      </c>
      <c r="B3" s="1" t="s">
        <v>52</v>
      </c>
      <c r="C3" s="25" t="s">
        <v>46</v>
      </c>
      <c r="E3" s="27" t="s">
        <v>16</v>
      </c>
    </row>
    <row r="4" spans="1:5">
      <c r="A4" s="1" t="s">
        <v>20</v>
      </c>
      <c r="B4" s="1" t="s">
        <v>43</v>
      </c>
      <c r="C4" s="1">
        <v>2</v>
      </c>
      <c r="E4" s="27">
        <v>1</v>
      </c>
    </row>
    <row r="5" spans="1:5">
      <c r="A5" s="1" t="s">
        <v>21</v>
      </c>
      <c r="B5" s="1" t="s">
        <v>43</v>
      </c>
      <c r="C5" s="1">
        <v>3</v>
      </c>
    </row>
    <row r="7" spans="1:5">
      <c r="A7" s="1" t="s">
        <v>37</v>
      </c>
      <c r="B7" s="26" t="s">
        <v>34</v>
      </c>
      <c r="C7" s="1">
        <v>1</v>
      </c>
      <c r="E7" s="1">
        <v>1</v>
      </c>
    </row>
    <row r="8" spans="1:5">
      <c r="A8" s="1" t="s">
        <v>38</v>
      </c>
      <c r="B8" s="26" t="s">
        <v>34</v>
      </c>
      <c r="C8" s="1">
        <v>1</v>
      </c>
      <c r="E8" s="1">
        <v>0</v>
      </c>
    </row>
    <row r="9" spans="1:5">
      <c r="A9" s="1" t="s">
        <v>39</v>
      </c>
      <c r="B9" s="26" t="s">
        <v>34</v>
      </c>
      <c r="C9" s="1">
        <v>3</v>
      </c>
    </row>
    <row r="10" spans="1:5">
      <c r="A10" s="1" t="s">
        <v>22</v>
      </c>
      <c r="B10" s="26" t="s">
        <v>34</v>
      </c>
      <c r="C10" s="1">
        <v>4</v>
      </c>
    </row>
    <row r="11" spans="1:5">
      <c r="A11" s="1" t="s">
        <v>40</v>
      </c>
      <c r="B11" s="26" t="s">
        <v>34</v>
      </c>
      <c r="C11" s="1">
        <v>3</v>
      </c>
    </row>
    <row r="12" spans="1:5">
      <c r="A12" s="1" t="s">
        <v>41</v>
      </c>
      <c r="B12" s="26" t="s">
        <v>34</v>
      </c>
      <c r="C12" s="1">
        <v>4</v>
      </c>
    </row>
    <row r="13" spans="1:5">
      <c r="A13" s="1" t="s">
        <v>42</v>
      </c>
      <c r="B13" s="26" t="s">
        <v>34</v>
      </c>
      <c r="C13" s="1">
        <v>4</v>
      </c>
    </row>
    <row r="15" spans="1:5">
      <c r="A15" s="1" t="s">
        <v>23</v>
      </c>
      <c r="B15" s="1" t="s">
        <v>44</v>
      </c>
      <c r="C15" s="1">
        <v>2</v>
      </c>
    </row>
    <row r="16" spans="1:5">
      <c r="A16" s="1" t="s">
        <v>24</v>
      </c>
      <c r="B16" s="1" t="s">
        <v>44</v>
      </c>
      <c r="C16" s="1">
        <v>3</v>
      </c>
    </row>
    <row r="17" spans="1:3">
      <c r="A17" s="1" t="s">
        <v>25</v>
      </c>
      <c r="B17" s="1" t="s">
        <v>44</v>
      </c>
      <c r="C17" s="1">
        <v>5</v>
      </c>
    </row>
    <row r="19" spans="1:3">
      <c r="A19" s="1" t="s">
        <v>26</v>
      </c>
      <c r="B19" s="1" t="s">
        <v>45</v>
      </c>
      <c r="C19" s="1">
        <v>1</v>
      </c>
    </row>
    <row r="21" spans="1:3">
      <c r="A21" s="1" t="s">
        <v>27</v>
      </c>
      <c r="B21" s="1" t="s">
        <v>47</v>
      </c>
      <c r="C21" s="1">
        <v>1</v>
      </c>
    </row>
    <row r="22" spans="1:3">
      <c r="A22" s="1" t="s">
        <v>14</v>
      </c>
      <c r="B22" s="1" t="s">
        <v>48</v>
      </c>
      <c r="C22" s="1">
        <v>1</v>
      </c>
    </row>
    <row r="23" spans="1:3">
      <c r="A23" s="1" t="s">
        <v>28</v>
      </c>
      <c r="B23" s="1" t="s">
        <v>48</v>
      </c>
      <c r="C23" s="1">
        <v>1</v>
      </c>
    </row>
    <row r="24" spans="1:3">
      <c r="A24" s="1" t="s">
        <v>29</v>
      </c>
      <c r="B24" s="1" t="s">
        <v>48</v>
      </c>
      <c r="C24" s="1">
        <v>1</v>
      </c>
    </row>
    <row r="25" spans="1:3">
      <c r="A25" s="1" t="s">
        <v>30</v>
      </c>
      <c r="B25" s="1" t="s">
        <v>48</v>
      </c>
      <c r="C25" s="1">
        <v>1</v>
      </c>
    </row>
    <row r="26" spans="1:3">
      <c r="A26" s="1" t="s">
        <v>10</v>
      </c>
      <c r="B26" s="1" t="s">
        <v>49</v>
      </c>
      <c r="C26" s="1">
        <v>1</v>
      </c>
    </row>
    <row r="27" spans="1:3">
      <c r="A27" s="1" t="s">
        <v>11</v>
      </c>
      <c r="B27" s="1" t="s">
        <v>49</v>
      </c>
      <c r="C27" s="1">
        <v>1</v>
      </c>
    </row>
    <row r="28" spans="1:3">
      <c r="A28" s="1" t="s">
        <v>12</v>
      </c>
      <c r="B28" s="1" t="s">
        <v>49</v>
      </c>
      <c r="C28" s="1">
        <v>1</v>
      </c>
    </row>
    <row r="29" spans="1:3">
      <c r="A29" s="1" t="s">
        <v>13</v>
      </c>
      <c r="B29" s="1" t="s">
        <v>49</v>
      </c>
      <c r="C29" s="1">
        <v>1</v>
      </c>
    </row>
    <row r="30" spans="1:3">
      <c r="A30" s="1" t="s">
        <v>31</v>
      </c>
      <c r="B30" s="1" t="s">
        <v>49</v>
      </c>
      <c r="C30" s="1">
        <v>1</v>
      </c>
    </row>
    <row r="31" spans="1:3">
      <c r="A31" s="1" t="s">
        <v>32</v>
      </c>
      <c r="B31" s="1" t="s">
        <v>49</v>
      </c>
      <c r="C31" s="1">
        <v>1</v>
      </c>
    </row>
    <row r="32" spans="1:3">
      <c r="A32" s="1" t="s">
        <v>15</v>
      </c>
      <c r="B32" s="1" t="s">
        <v>49</v>
      </c>
      <c r="C32" s="1">
        <v>1</v>
      </c>
    </row>
    <row r="33" spans="1:3">
      <c r="A33" s="1" t="s">
        <v>33</v>
      </c>
      <c r="B33" s="1" t="s">
        <v>49</v>
      </c>
      <c r="C33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информация по групам</vt:lpstr>
      <vt:lpstr>КБ педагоги</vt:lpstr>
      <vt:lpstr>КБ передача полномочий</vt:lpstr>
      <vt:lpstr>МБ </vt:lpstr>
      <vt:lpstr>справка</vt:lpstr>
      <vt:lpstr>категория</vt:lpstr>
      <vt:lpstr>корр</vt:lpstr>
      <vt:lpstr>меды</vt:lpstr>
      <vt:lpstr>мл.восп</vt:lpstr>
      <vt:lpstr>'информация по групам'!Область_печати</vt:lpstr>
      <vt:lpstr>образ</vt:lpstr>
      <vt:lpstr>педы</vt:lpstr>
      <vt:lpstr>прочие</vt:lpstr>
      <vt:lpstr>Рук.</vt:lpstr>
    </vt:vector>
  </TitlesOfParts>
  <Company>УОиДО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 Алла Юрьевна</dc:creator>
  <cp:lastModifiedBy>root</cp:lastModifiedBy>
  <cp:lastPrinted>2017-05-10T07:37:53Z</cp:lastPrinted>
  <dcterms:created xsi:type="dcterms:W3CDTF">2011-12-03T06:40:56Z</dcterms:created>
  <dcterms:modified xsi:type="dcterms:W3CDTF">2017-05-10T07:37:58Z</dcterms:modified>
</cp:coreProperties>
</file>